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22980" windowHeight="9468" activeTab="3"/>
  </bookViews>
  <sheets>
    <sheet name="Sheet1" sheetId="1" r:id="rId1"/>
    <sheet name="โครงการที่ดำเนินการแล้ว" sheetId="4" r:id="rId2"/>
    <sheet name="โครงการที่ไม่ได้ดำเนินการ" sheetId="5" r:id="rId3"/>
    <sheet name="o9" sheetId="3" r:id="rId4"/>
  </sheets>
  <definedNames>
    <definedName name="_xlnm.Print_Area" localSheetId="1">โครงการที่ดำเนินการแล้ว!$A$1:$M$152</definedName>
    <definedName name="_xlnm.Print_Area" localSheetId="2">โครงการที่ไม่ได้ดำเนินการ!$A$1:$H$125</definedName>
    <definedName name="_xlnm.Print_Titles" localSheetId="3">'o9'!$1:$2</definedName>
    <definedName name="_xlnm.Print_Titles" localSheetId="0">Sheet1!$1:$4</definedName>
  </definedNames>
  <calcPr calcId="145621"/>
</workbook>
</file>

<file path=xl/calcChain.xml><?xml version="1.0" encoding="utf-8"?>
<calcChain xmlns="http://schemas.openxmlformats.org/spreadsheetml/2006/main">
  <c r="D26" i="4" l="1"/>
  <c r="G116" i="5" l="1"/>
  <c r="D116" i="5"/>
  <c r="G115" i="5"/>
  <c r="G113" i="5"/>
  <c r="D106" i="5"/>
  <c r="G104" i="5"/>
  <c r="G103" i="5"/>
  <c r="G100" i="5"/>
  <c r="G99" i="5"/>
  <c r="G97" i="5"/>
  <c r="G95" i="5"/>
  <c r="G93" i="5"/>
  <c r="G91" i="5"/>
  <c r="G106" i="5" s="1"/>
  <c r="G89" i="5"/>
  <c r="D82" i="5"/>
  <c r="G80" i="5"/>
  <c r="G78" i="5"/>
  <c r="G77" i="5"/>
  <c r="G82" i="5" s="1"/>
  <c r="G68" i="5"/>
  <c r="D68" i="5"/>
  <c r="G66" i="5"/>
  <c r="D59" i="5"/>
  <c r="G57" i="5"/>
  <c r="G55" i="5"/>
  <c r="G52" i="5"/>
  <c r="G50" i="5"/>
  <c r="G48" i="5"/>
  <c r="G46" i="5"/>
  <c r="G44" i="5"/>
  <c r="G42" i="5"/>
  <c r="G59" i="5" s="1"/>
  <c r="F21" i="5"/>
  <c r="D21" i="5"/>
  <c r="G19" i="5"/>
  <c r="G17" i="5"/>
  <c r="G21" i="5" s="1"/>
  <c r="G9" i="5"/>
  <c r="F9" i="5"/>
  <c r="E9" i="5"/>
  <c r="D9" i="5"/>
  <c r="I7" i="4"/>
  <c r="H152" i="4"/>
  <c r="D152" i="4"/>
  <c r="I150" i="4"/>
  <c r="I148" i="4"/>
  <c r="I146" i="4"/>
  <c r="I144" i="4"/>
  <c r="I142" i="4"/>
  <c r="I140" i="4"/>
  <c r="I138" i="4"/>
  <c r="I137" i="4"/>
  <c r="I134" i="4"/>
  <c r="I130" i="4"/>
  <c r="I127" i="4"/>
  <c r="I124" i="4"/>
  <c r="I122" i="4"/>
  <c r="I120" i="4"/>
  <c r="I118" i="4"/>
  <c r="I116" i="4"/>
  <c r="H106" i="4"/>
  <c r="D106" i="4"/>
  <c r="I102" i="4"/>
  <c r="I100" i="4"/>
  <c r="I98" i="4"/>
  <c r="I96" i="4"/>
  <c r="H89" i="4"/>
  <c r="D89" i="4"/>
  <c r="I86" i="4"/>
  <c r="I84" i="4"/>
  <c r="I81" i="4"/>
  <c r="I80" i="4"/>
  <c r="I78" i="4"/>
  <c r="H61" i="4"/>
  <c r="D61" i="4"/>
  <c r="I59" i="4"/>
  <c r="I57" i="4"/>
  <c r="I55" i="4"/>
  <c r="H48" i="4"/>
  <c r="D48" i="4"/>
  <c r="I46" i="4"/>
  <c r="I44" i="4"/>
  <c r="I42" i="4"/>
  <c r="I40" i="4"/>
  <c r="H17" i="4"/>
  <c r="E17" i="4"/>
  <c r="D17" i="4"/>
  <c r="I15" i="4"/>
  <c r="I12" i="4"/>
  <c r="I9" i="4"/>
  <c r="I61" i="4" l="1"/>
  <c r="I48" i="4"/>
  <c r="I152" i="4"/>
  <c r="I17" i="4"/>
  <c r="I89" i="4"/>
  <c r="I106" i="4"/>
</calcChain>
</file>

<file path=xl/sharedStrings.xml><?xml version="1.0" encoding="utf-8"?>
<sst xmlns="http://schemas.openxmlformats.org/spreadsheetml/2006/main" count="1155" uniqueCount="420">
  <si>
    <t>แผนงานโครงการและความก้าวหน้าในการดำเนนงานและการใช้จ่ายงบประมาณ ประจำปีงบประมาณ 2567</t>
  </si>
  <si>
    <t>องค์การบริหารส่วนตำบลนรสิงห์ อำเภอป่าโมก จังหวัดอ่างทอง</t>
  </si>
  <si>
    <t>ลำดับ</t>
  </si>
  <si>
    <t>โครงการ</t>
  </si>
  <si>
    <t>ผลผลิต</t>
  </si>
  <si>
    <t>งบประมาณ</t>
  </si>
  <si>
    <t>ระยะเวลาการดำเนินการ</t>
  </si>
  <si>
    <t>ผลการดำเนินการ</t>
  </si>
  <si>
    <t>ผลการใช้จ่ายงบประมาณ</t>
  </si>
  <si>
    <t>โครงการส่งเสริมทักษะและพัฒนาอาชีพให้แก่ประชาชนและเยาวชน</t>
  </si>
  <si>
    <t>1 ตุลาคม 2566 - 30 กันยายน 2567</t>
  </si>
  <si>
    <t>ยังไม่ได้ดำเนินการ</t>
  </si>
  <si>
    <t>โครงการพัฒนาศักยภาพสตรี
ตำบลนรสิงห์</t>
  </si>
  <si>
    <t>โครงการอบรมส่งเสริมการเรียนรู้ตามหลักปรัชญาเศรษฐกิจพอเพียง</t>
  </si>
  <si>
    <t>โครงการส่งเสริมทำกิจกรรมโรงเรียนผู้สูงอายุ</t>
  </si>
  <si>
    <t>อยู่ระว่างดำเนินการ
(เดือนละ 1 ครั้ง)</t>
  </si>
  <si>
    <t>โครงการอบรมการรักนวล สงวนตัว (ตั้งครรภ์ก่อนวัยอันควร)</t>
  </si>
  <si>
    <t xml:space="preserve">โครงการรณรงค์ป้องกันและแก้ไขปัญหายาเสพติด (To Be Number one) </t>
  </si>
  <si>
    <t>โครงการส่งเสริมการกีฬาและนันทนาการ</t>
  </si>
  <si>
    <t>โครงการจัดส่งทีม/บุคคลเข้าร่วมแข่งขันกีฬาภายในตำบลและภายนอกตำบล</t>
  </si>
  <si>
    <t>เบี้ยยังชีพผู้สูงอายุ</t>
  </si>
  <si>
    <t>อยู่ระว่างดำเนินการ
(เดือนละ 1 ครั้ง ทุกเดือน)</t>
  </si>
  <si>
    <t>เบี้ยยังชีพความพิการ</t>
  </si>
  <si>
    <t>เบี้ยยังชีพผู้ป่วยเอดส์</t>
  </si>
  <si>
    <t>เงินสมทบกองทุนสวัสดิการชุมชน</t>
  </si>
  <si>
    <t xml:space="preserve">จำนวนผู้สมัครสมาชิกกองทุนฯ </t>
  </si>
  <si>
    <t>เงินสมทบสำนักงานหลักประกันสุขภาพ(สปสช.)</t>
  </si>
  <si>
    <t>1 กุมภาพันธ์ -31 มีนาคม 2567</t>
  </si>
  <si>
    <t>ดำเนินการแล้ว</t>
  </si>
  <si>
    <t>เงินสมทบกองทุนบำเหน็จบำนาญข้าราชการส่วนท้องถิ่น (กบท.)</t>
  </si>
  <si>
    <t>เงินสมทบกองทุนประกันสังคม</t>
  </si>
  <si>
    <t>เงินสำรองจ่าย</t>
  </si>
  <si>
    <t>โครงการนรสิงห์รักษ์สะอาด "Big Cleaning Day"</t>
  </si>
  <si>
    <t>จำนวนผู้เข้ารับการฝึกอบรม คิดเป็นร้อยละ100</t>
  </si>
  <si>
    <t>โครงการพระราชดำริและพระราชเสาวนีย์</t>
  </si>
  <si>
    <t>โครงการเพื่อสนับสนุนส่งเสริมการอนุรักษ์ทรัพยากรธรรมชาติและสิ่งแวดล้อม</t>
  </si>
  <si>
    <t>โครงการรักน้ำ รักป่า รักษาแผ่นดิน</t>
  </si>
  <si>
    <t>โครงการอบรมให้ความรู้การคัดแยกขยะต้นทางถึงปลายทาง</t>
  </si>
  <si>
    <t>22</t>
  </si>
  <si>
    <t>โครงการป้องกันโรคติดต่อต่าง ๆ</t>
  </si>
  <si>
    <t>โครงการป้องกันและควบคุมโรคพิษ</t>
  </si>
  <si>
    <t>1 มีนาคม - 30 กันยายน 2567</t>
  </si>
  <si>
    <t>อยู่ระหว่างดำเนินการ</t>
  </si>
  <si>
    <t>สุนัขบ้า ภายใต้โครงการสัตว์ปลอดโรค</t>
  </si>
  <si>
    <t>คนปลอดภัยจากโรคพิษสุนัขบ้า ตาม</t>
  </si>
  <si>
    <t>พระปณิธาน ศาสตราจารย์ ดร.สมเด็จ</t>
  </si>
  <si>
    <t>พระเจ้าลูกเธอเจ้าฟ้าจุฬาภรณวลัย</t>
  </si>
  <si>
    <t>ลักษณ์อัครราชกุมารี กรมพระศรี</t>
  </si>
  <si>
    <t>สวางควัฒนวรขัตติยราชนารี</t>
  </si>
  <si>
    <t xml:space="preserve">โครงการอุดหนุนคณะกรรมการหมู่บ้าน </t>
  </si>
  <si>
    <t>1 มิถุนายน - 30 กันยายน 2567</t>
  </si>
  <si>
    <t>หมู่ที่ 1 - หมู่ที่ 7 เพื่อดำเนินงานตาม</t>
  </si>
  <si>
    <t>แนวทางโครงการพระราชดำริ</t>
  </si>
  <si>
    <t xml:space="preserve">ด้านสาธารณสุข </t>
  </si>
  <si>
    <t>จำนวนหมู่บ้านละ 20,000 บาท</t>
  </si>
  <si>
    <t>โครงการส่งเสริมและสนับสนุนการดำเนินการตามแนวทางนโยบายรัฐบาลและจังหวัด</t>
  </si>
  <si>
    <t xml:space="preserve">โครงการฝึกอบรมและศึกษาดูงานเพื่อเพิ่มประสิทธิภาพการบริหารงาน </t>
  </si>
  <si>
    <t>โครงการบริการประชาชนเคลื่อนที่</t>
  </si>
  <si>
    <t xml:space="preserve">โครงการเสริมสร้างคุณธรรม จริยธรรม </t>
  </si>
  <si>
    <t>ให้แก่ บุคลากรของ อบต.นรสิงห์</t>
  </si>
  <si>
    <t>โครงการประชุมประชาคมท้องถิ่น ในการ</t>
  </si>
  <si>
    <t xml:space="preserve">จัดทำแผนพัฒนาท้องถิ่นห้าปี </t>
  </si>
  <si>
    <t>เพิ่มเติมและเปลี่ยนแปลง</t>
  </si>
  <si>
    <t>อุดหนุน อบต.เอกราช</t>
  </si>
  <si>
    <t>อบต.เอกราช ได้ดำเนินโครงการเพิ่มประสิทธิภาพศูนย์ปฏิบัติการร่วมในการช่วยเหลือประชาชนของ อปท.</t>
  </si>
  <si>
    <t>1 ตุลาคม 2566 - 31 มีนาคม 2567</t>
  </si>
  <si>
    <t>โครงการขอรับเงินอุดหนุนเพื่อดำเนินโครงการป้องกันและแก้ไขปัญหายาเสพติด ปี 2567</t>
  </si>
  <si>
    <t>ศูนย์พลังแผ่นดินเอาชนะยาเสพติด อำเภอป่าโมก ได้ดำเนินการโครงการป้องกันและแก้ไขปัญหายาเสพติด</t>
  </si>
  <si>
    <t>โครงการเพิ่มพูนความรู้ ความเข้าใจ</t>
  </si>
  <si>
    <t>ในการชำระภาษี</t>
  </si>
  <si>
    <t>โครงการจัดทำหรือปรับปรุงระบบแผนที่ภาษี</t>
  </si>
  <si>
    <t>จำนวนรายได้ที่เพิ่มขึ้นของแต่ละปี</t>
  </si>
  <si>
    <t>และทะเบียนทรัพย์สิน</t>
  </si>
  <si>
    <t xml:space="preserve">โครงการอบรมเชิงปฏิบัติการ หลักสูตร </t>
  </si>
  <si>
    <t>"การปิดบัญชีของหน่วยงานภายใต้สังกัด</t>
  </si>
  <si>
    <t>และการจัดทำหมายเหตุประกอบฐานะทาง</t>
  </si>
  <si>
    <t>การเงินตามมาตรฐานการบัญชีภาครัฐ"</t>
  </si>
  <si>
    <t>โครงการอบรมให้ความรู้และซักซ้อม</t>
  </si>
  <si>
    <t>ความเข้าใจในการป้องกันและบรรเทา</t>
  </si>
  <si>
    <t>สาธารณภัยต่างๆ ขององค์การบริหาร</t>
  </si>
  <si>
    <t>ส่วนตำบลนรสิงห์</t>
  </si>
  <si>
    <t>โครงการป้องกันและลดอุบัติเหตุทางถนน</t>
  </si>
  <si>
    <t>ช่วงเทศกาลปีใหม่ได้ดำเนินการแล้ว
รอดำเนินการในเทศกาลสงกรานต์</t>
  </si>
  <si>
    <t>โครงการฝึกอบรมชุดจิตอาสาภัยพิบัติประจำองค์กรปกครองส่วนท้องถิ่น</t>
  </si>
  <si>
    <t>โครงการฝึกอบรมเพิ่มประสิทธิภาพพนักงานป้องกันและบรรเทาสาธารณภัย</t>
  </si>
  <si>
    <t>โครงการติดตั้งป้ายสัญญาณจราจรลดอุบัติเหตุและป้ายกำหนดน้ำหนักรถบรรทุก</t>
  </si>
  <si>
    <t>ร้อยละของป้ายสัญญาณจราจรและป้ายกำหนดน้ำหนักที่ดำเนินการแล้วเสร็จ</t>
  </si>
  <si>
    <t xml:space="preserve">ยังไม่ได้ดำเนินการ </t>
  </si>
  <si>
    <t>โครงการค่าใช้จ่ายในการจัดงานวันเฉลิม</t>
  </si>
  <si>
    <t>1 พฤษภาคม 2567 - 31 กรกฏาคม 2567</t>
  </si>
  <si>
    <t>พระชนมพรรษาพระบาทสมเด็จพระเจ้า</t>
  </si>
  <si>
    <t>อยู่หัวฯ รัชกาลที่ 10 และงานวันเฉลิม</t>
  </si>
  <si>
    <t>สมเด็จพระนางเจ้าสุทิดา พัชรสุธาพิมล</t>
  </si>
  <si>
    <t>ลักษณ พระบรมราชินี ในรัชกาลที่ 10</t>
  </si>
  <si>
    <t>โครงการค่าใช้จ่ายในการจัดงาน</t>
  </si>
  <si>
    <t>1 สิงหาคม 2567 - 31 สิงหาคม 2567</t>
  </si>
  <si>
    <t>เฉลิมพระชนมพรรษาสมเด็จพระนางเจ้า</t>
  </si>
  <si>
    <t xml:space="preserve">สิริกิติ์พระบรมราชินีนาถ </t>
  </si>
  <si>
    <t>พระบรมราชชนนีพันปีหลวง</t>
  </si>
  <si>
    <t>โครงการจัดงานวันคล้ายวันสวรรคต</t>
  </si>
  <si>
    <t>1 ธันวาคม 2566 - 10 ธันวาคม 2566</t>
  </si>
  <si>
    <t>และวันคล้ายพระราชสมภพ</t>
  </si>
  <si>
    <t>พระบาทสมเด็จพระบรมชนกาธิเบศร</t>
  </si>
  <si>
    <t>มหาภูมิพลอดุลยเดชมหาราช</t>
  </si>
  <si>
    <t>อุดหนุนที่ทำการอำเภอป่าโมก เพื่ออุดหนุนงบประมาณโครงการจัดงานรัฐพิธีและงานราชพิธีให้กับอำเภอป่าโมกประจำปีงบประมาณ 2567</t>
  </si>
  <si>
    <t>ร้อยละ ที่เพิ่มขึ้นของจำนวนประชาชนทุกภาคส่วนได้มีส่วนร่วมกับกิจกรรมและแสดงความจงรักภักดีต่อสถาบัน</t>
  </si>
  <si>
    <t xml:space="preserve">โครงการฝึกอบรมเยาวชนเพชรในถิ่น </t>
  </si>
  <si>
    <t>ตำบลนรสิงห์</t>
  </si>
  <si>
    <t>โครงการส่งเสริมเพื่อสร้างสุขสนุกอย่าง</t>
  </si>
  <si>
    <t>3 - 30 มกราคม 2567</t>
  </si>
  <si>
    <t>สร้างสรรค์</t>
  </si>
  <si>
    <t>โครงการสนับสนุนอาหารกลางวันสำหรับ</t>
  </si>
  <si>
    <t>ดำเนินการทั้งปี</t>
  </si>
  <si>
    <t xml:space="preserve">เด็กปฐมวัยในศูนย์พัฒนาเด็กเล็ก </t>
  </si>
  <si>
    <t>อบต.นรสิงห์</t>
  </si>
  <si>
    <t>โครงการเพิ่มพูนความรู้ประสบการณ์</t>
  </si>
  <si>
    <t>นอกห้องเรียนของนักเรียนศูนย์พัฒนา</t>
  </si>
  <si>
    <t>เด็กเล็ก อบต.นรสิงห์</t>
  </si>
  <si>
    <t>โครงการจัดการแข่งขันกีฬาสีของ</t>
  </si>
  <si>
    <t>ศูนย์พัฒนาเด็กเล็ก อบต.นรสิงห์</t>
  </si>
  <si>
    <t>โครงการสนับสนุนค่าใช้จ่ายในการจัด</t>
  </si>
  <si>
    <t xml:space="preserve">การศึกษาสำหรับศูนย์พัฒนาเด็กเล็ก </t>
  </si>
  <si>
    <t>โครงการสนับสนุนค่าใช้จ่ายในการบริหาร</t>
  </si>
  <si>
    <t xml:space="preserve">สถานศึกษาสำหรับศูนย์พัฒนาเด็กเล็ก </t>
  </si>
  <si>
    <t>โครงการปฐมนิเทศและการประชุม</t>
  </si>
  <si>
    <t>ผู้ปกครองนักเรียน</t>
  </si>
  <si>
    <t>โครงการเสริมสร้างพัฒนาการเด็ก</t>
  </si>
  <si>
    <t>สู่วัยเรียน</t>
  </si>
  <si>
    <t>โครงการเงินอุดหนุนค่าอาหารกลางวัน</t>
  </si>
  <si>
    <t>ดำเนินการต่อเนื่อง</t>
  </si>
  <si>
    <t>สำหรับเด็กนักเรียนชั้น อนุบาล 1 ถึง</t>
  </si>
  <si>
    <t>ประถมศึกษาปีที่ 6</t>
  </si>
  <si>
    <t xml:space="preserve"> </t>
  </si>
  <si>
    <t>โครงการเงินอุดหนุนสำหรับสนับสนุน</t>
  </si>
  <si>
    <t>อาหารเสริม (นม)</t>
  </si>
  <si>
    <t>โครงการจัดพิธีมอบวุฒิบัตรบัณฑิตน้อย</t>
  </si>
  <si>
    <t>ประจำปีการศึกษา</t>
  </si>
  <si>
    <t>โครงการวัดปลอดเหล้าถาวรเฉลิม</t>
  </si>
  <si>
    <t>อยู่ระหว่างการ</t>
  </si>
  <si>
    <t>พระเกียรติฯ</t>
  </si>
  <si>
    <t>ดำเนินการ</t>
  </si>
  <si>
    <t>โครงการสืบสานประวัติศาสตร์ท้องถิ่น</t>
  </si>
  <si>
    <t>1-29 กุมภาพันธ์ 2567</t>
  </si>
  <si>
    <t>และส่งเสริมการท่องเที่ยว (พิธีสดุดีคนดี</t>
  </si>
  <si>
    <t>ศรีแผ่นดินถิ่นนรสิงห์พันท้ายนรสิงห์)</t>
  </si>
  <si>
    <t>โครงการอนุรักษ์ ส่งเสริมวัฒนธรรม</t>
  </si>
  <si>
    <t>ศาสนาวิถีชีวิต หรือประเพณีต่างๆ</t>
  </si>
  <si>
    <t>โครงการส่งเสริมสืบสาน และอนุรักษ์</t>
  </si>
  <si>
    <t>1-30 เมษายน 2567</t>
  </si>
  <si>
    <t>วัฒนธรรมประเพณี วันสงกรานต์</t>
  </si>
  <si>
    <t>และวันผู้สูงอายุแห่งชาติ</t>
  </si>
  <si>
    <t>โครงการอุปสมบทหมู่ และบรรพชา</t>
  </si>
  <si>
    <t>1 มิถุนายน - 31 สิงหาคม 2567</t>
  </si>
  <si>
    <t>สามเณร</t>
  </si>
  <si>
    <t>โครงการทำบุญสัญจรตามวันสำคัญ</t>
  </si>
  <si>
    <t>ทางพุทธศาสนา</t>
  </si>
  <si>
    <t>เริ่มดำเนินการ</t>
  </si>
  <si>
    <t>สิ้นสุด</t>
  </si>
  <si>
    <t>โครงการที่ดำเนินการแล้วเสร็จ</t>
  </si>
  <si>
    <t>แหล่งที่มาของงบประมาณ</t>
  </si>
  <si>
    <t>การเบิกจ่ายงบประมาณ</t>
  </si>
  <si>
    <t>งบประมาณคงเหลือ</t>
  </si>
  <si>
    <t>หมายเหตุ</t>
  </si>
  <si>
    <t>งบตามข้อบัญญัติฯ</t>
  </si>
  <si>
    <t>เงินสะสม</t>
  </si>
  <si>
    <t>๑. ยุทธศาสตร์การพัฒนาด้านระบบสาธารณูปโภค สาธารณูปการ และโครงสร้างพื้นฐาน</t>
  </si>
  <si>
    <t>1. โครงการปรับปรุงซ่อมแซมท่อเมน</t>
  </si>
  <si>
    <t xml:space="preserve"> -</t>
  </si>
  <si>
    <t>ระบบประปาหมู่บ้าน หมู่ที่ 1 - 7</t>
  </si>
  <si>
    <t>2. โครงการขุดเจาะบ่อน้ำบาดาล หมู่ที่ 1</t>
  </si>
  <si>
    <t xml:space="preserve">ขนาดเส้นผ่านศูนย์กลาง 6 นิ้ว ระยะความลึก </t>
  </si>
  <si>
    <t>150 เมตร</t>
  </si>
  <si>
    <t>3. โครงการขุดเจาะบ่อน้ำบาดาล หมู่ที่ 3</t>
  </si>
  <si>
    <t>ตั้งจ่าย</t>
  </si>
  <si>
    <t>รายการใหม่</t>
  </si>
  <si>
    <t>4. โครงการก่อสร้างท่อระบายน้ำคอนกรีตเสริม</t>
  </si>
  <si>
    <t>เหล็ก ขนาดเส้นผ่านศูนย์กลาง 1 เมตร หมู่ที่ 2</t>
  </si>
  <si>
    <t>รวม</t>
  </si>
  <si>
    <t>2. ยุทธศาสตร์การพัฒนาด้านเศรษฐกิจและส่งเสริมอาชีพ</t>
  </si>
  <si>
    <t>3. ยุทธศาสตร์การพัฒนาด้านสังคม  คุณภาพชีวิตและความเข้มแข็งของชุมชน</t>
  </si>
  <si>
    <t>1. โครงการป้องกันและลดอุบัติเหตุทางถนน</t>
  </si>
  <si>
    <t>2. โครงการส่งเสริมทำกิจกรรมโรงเรียนผู้สูงอายุ</t>
  </si>
  <si>
    <t>โอนเพิ่ม</t>
  </si>
  <si>
    <t>35,000.- บ.</t>
  </si>
  <si>
    <t>3. โครงการเพชรในถิ่นตำบลนรสิงห์</t>
  </si>
  <si>
    <t>4. โครงการส่งเสริมเพื่อสร้างสุขสนุกอย่างสร้างสรรค์</t>
  </si>
  <si>
    <t>4. ยุทธศาสตร์การพัฒนาและบริหารจัดการด้านทรัพยากรธรรมชาติและสิ่งแวดล้อม</t>
  </si>
  <si>
    <t>1. โครงการเพื่อสนับสนุนส่งเสริมการอนุรักษ์</t>
  </si>
  <si>
    <t>ทรัพยากรธรรมชาติและสิ่งแวดล้อม</t>
  </si>
  <si>
    <t>2. โครงการอบรมให้ความรู้การคัดแยกขยะต้นทาง</t>
  </si>
  <si>
    <t>ถึงปลายทาง (โครงการรณรงค์ให้ใช้ถังขยะเปียก)</t>
  </si>
  <si>
    <t>45,000.- บ.</t>
  </si>
  <si>
    <t>3. โครงการรักษ์น้ำรักษ์ป่า รักษาแผ่นดิน</t>
  </si>
  <si>
    <t>5. ยุทธศาสตร์การพัฒนาและส่งเสริมสนับสนุนการสาธารณสุข</t>
  </si>
  <si>
    <t>1. โครงการพัฒนาศักยภาพด้านสาธารณสุขหรือ</t>
  </si>
  <si>
    <t>จัดการบริหารสุขภาพในหมู่บ้าน/ชุมชน</t>
  </si>
  <si>
    <t>(อุดหนุนอาสาสาธารณสุขประจำหมู่บ้าน หมู่1-7)</t>
  </si>
  <si>
    <t xml:space="preserve">1.1 โครงการตรวจสุขภาพเคลื่อนที่ </t>
  </si>
  <si>
    <t xml:space="preserve">      ของศาสตราจารย์สมเด็จพระเจ้าลูกเธอฯ</t>
  </si>
  <si>
    <t>1.2 โครงการควบคุมโรคขาดสารไอโอดีน ฯ</t>
  </si>
  <si>
    <t>1.3 โครงการสืบสานพระราชปณิธานสมเด็จย่า ฯ</t>
  </si>
  <si>
    <t xml:space="preserve">      ต้านภัยมะเร็งเต้านม</t>
  </si>
  <si>
    <t>2. โครงการรณรงค์ ป้องกัน แก้ไขปัญหายาเสพติด</t>
  </si>
  <si>
    <t>(TO BE NUMBER ONE)</t>
  </si>
  <si>
    <t>3. โครงการป้องกันและควบคุมโรคพิษสุนัขบ้า</t>
  </si>
  <si>
    <t>ภายใต้โครงการสัตว์ปลอดโรคคนปลอดภัย</t>
  </si>
  <si>
    <t>จากโรคพิษสุนัขบ้าฯ</t>
  </si>
  <si>
    <t>6. ยุทธศาสตร์การพัฒนาการบริหารจัดการที่ดี พัฒนาประสิทธิภาพการเมืองการบริหารและการพัฒนาตามนโยบายรัฐบาลและ</t>
  </si>
  <si>
    <t xml:space="preserve">    ยุทธศาสตร์การพัฒนาจังหวัด</t>
  </si>
  <si>
    <t>1. โครงการพัฒนาตำบลโดยสนับสนุน การทำความ</t>
  </si>
  <si>
    <t>สะอาดถนนและพื้นที่ต่าง ๆ ในตำบล (Big Cleaning day)</t>
  </si>
  <si>
    <t>20,000 บ.</t>
  </si>
  <si>
    <t>2. โครงการส่งเสริมและสนับสนุนการดำเนินการตาม</t>
  </si>
  <si>
    <t>แนวทางนโยบายรัฐบาลและจังหวัด</t>
  </si>
  <si>
    <t>3. โครงการคืนกำไรให้กับประชาชนผู้ชำระภาษี</t>
  </si>
  <si>
    <t>4. โครงการอบรมเชิงปฏิบัติการ หลักสูตร</t>
  </si>
  <si>
    <t>"การปิดบัญชีของหน่วยงานภายใต้สังกัดและการ</t>
  </si>
  <si>
    <t>จัดทำหมายเหตุประกอบฐานทางการเงิน ตาม</t>
  </si>
  <si>
    <t>มาตรฐานการบัญชีภาครัฐ"</t>
  </si>
  <si>
    <t>7. ยุทธศาสตร์การพัฒนาด้านการศึกษาและส่งเสริมอนุรักษ์ศิลปวัฒนธรรมประเพณีท้องถิ่นและส่งเสริมการท่องเที่ยว</t>
  </si>
  <si>
    <t>1. โครงการสนับสนุนค่าจัดการเรียนการสอน</t>
  </si>
  <si>
    <t>ของศูนย์พัฒนาเด็กเล็ก อบต.นรสิงห์</t>
  </si>
  <si>
    <t>2. โครงการสนับสนุนค่าใช้จ่ายในการจัดการศึกษา</t>
  </si>
  <si>
    <t>สำหรับศูนย์พัฒนาเด็กเล็ก อบต.นรสิงห์</t>
  </si>
  <si>
    <t>3. โครงการสนับสนุนอาหารกลางวันสำหรับเด็ก</t>
  </si>
  <si>
    <t>ปฐมวัยในศูนย์พัฒนาเด็กเล็ก อบต.นรสิงห์</t>
  </si>
  <si>
    <t>7,000 บ.</t>
  </si>
  <si>
    <t>4. โครงการปฐมนิเทศและการประชุมผู้ปกครอง</t>
  </si>
  <si>
    <t>นักเรียน</t>
  </si>
  <si>
    <t>5. โครงการจัดงานวันคล้ายวันสวรรคตและ</t>
  </si>
  <si>
    <t>วันคล้ายวันพระราชสมภพพระบาทสมเด็จ</t>
  </si>
  <si>
    <t>พระบรมชนกาธิเบศร มหาภูมิพลอดุลเดชมหาราช</t>
  </si>
  <si>
    <t>6. โครงการค่าใช้จ่ายในการจัดงานเฉลิมพระชนม</t>
  </si>
  <si>
    <t>พรรษา สมเด็จพระนางเจ้าสิริกิติ์ พระบรมราชินีนาถ</t>
  </si>
  <si>
    <t>7. โครงการค่าใช้จ่ายในการจัดงานวันเฉลิมพระชนม</t>
  </si>
  <si>
    <t>พรรษาพระบาทสมเด็จพระเจ้าอยู่หัว รัชกาลที่ 10</t>
  </si>
  <si>
    <t>36,000 บ.</t>
  </si>
  <si>
    <t>และงานวันเฉลิมสมเด็จพระนางเจ้าสุทิดา พัชรสุธา</t>
  </si>
  <si>
    <t>พิมลลักษณ พระบรมราชินี ในรัชกาลที่ 10</t>
  </si>
  <si>
    <t>8. โครงการสืบสานประวัติศาสตร์ท้องถิ่นและ</t>
  </si>
  <si>
    <t>ส่งเสริมการท่องเที่ยว (พิธีสดุดีคนดีศรีแผ่นดิน</t>
  </si>
  <si>
    <t>200,000 บ.</t>
  </si>
  <si>
    <t>ถิ่นนรสิงห์ พันท้ายนรสิงห์)</t>
  </si>
  <si>
    <t>9. โครงการวัดปลอดเหล้าถาวรเฉลิมพระเกียรติ</t>
  </si>
  <si>
    <t>10. โครงการอนุรักษ์ ส่งเสริม วัฒนธรรมศาสนา</t>
  </si>
  <si>
    <t>วิถีชีวิต หรือประเพณีต่างๆ</t>
  </si>
  <si>
    <t>11. โครงการทำบุญสัญจรตามวันสำคัญทาง</t>
  </si>
  <si>
    <t>พุทธศาสนา</t>
  </si>
  <si>
    <t>15,000 บ.</t>
  </si>
  <si>
    <t>12. โครงการส่งเสริมสืบสานและอนุรักษ์วัฒนธรรม</t>
  </si>
  <si>
    <t>ประเพณีวันสงกรานต์และวันผู้สูงอายุแห่งชาติประจำปี</t>
  </si>
  <si>
    <t>13. โครงการอุปสมบทหมู่และบรรพชาสามเณร</t>
  </si>
  <si>
    <t>10,000 บ.</t>
  </si>
  <si>
    <t>14. โครงการพิธีมอบวุฒิบัตรบัณฑิตน้อย</t>
  </si>
  <si>
    <t>ประจำปีการศึกษา 2565</t>
  </si>
  <si>
    <t>15. โครงการเพิ่มพูนความรู้ประสบการณ์นอกห้อง-</t>
  </si>
  <si>
    <t>เรียนของเด็กศูนย์พัฒนาเด็กเล็ก อบต.นรสิงห์</t>
  </si>
  <si>
    <t>16. โครงการจัดการแข่งขันกีฬาภายในศูนย์</t>
  </si>
  <si>
    <t>พัฒนาเด็กเล็ก อบต.นรสิงห์</t>
  </si>
  <si>
    <t>รายงานผลการดำเนินงาน ประจำปีงบประมาณ พ.ศ. 2566 (ระหว่างตุลาคม 2565 – กันยายน 2566)</t>
  </si>
  <si>
    <t xml:space="preserve">องค์การบริหารส่วนตำบลนรสิงห์  </t>
  </si>
  <si>
    <t>ปัญหาและอุปสรรค</t>
  </si>
  <si>
    <t>ข้อเสนอแนะ</t>
  </si>
  <si>
    <t>โครงการที่ไม่ได้ดำเนินการ</t>
  </si>
  <si>
    <t>1. โครงการอบรมส่งเสริมการเรียนรู้ตามหลักปรัชญา</t>
  </si>
  <si>
    <t xml:space="preserve"> - </t>
  </si>
  <si>
    <t>เศรษฐกิจพอเพียง</t>
  </si>
  <si>
    <t>2. โครงการพระราชดำริและพระราชเสาวนีย์</t>
  </si>
  <si>
    <t>1. โครงการเพิ่มพูนความรู้และประสิทธิภาพงาน</t>
  </si>
  <si>
    <t>ระบบไฟฟ้า</t>
  </si>
  <si>
    <t>2. โครงการให้ความรู้เกี่ยวกับการดูแลรักษาประปา</t>
  </si>
  <si>
    <t>หมู่บ้านให้มีประสิทธิภาพ</t>
  </si>
  <si>
    <t>3. โครงการอบรมรักนวล สงวนตัว (ป้องกันการ</t>
  </si>
  <si>
    <t>ตั้งครรภ์ก่อนวัยอันควร)</t>
  </si>
  <si>
    <t>4. โครงการเสริมทักษะและพัฒนาอาชีพให้แก่</t>
  </si>
  <si>
    <t>ประชาชน และเยาวชน</t>
  </si>
  <si>
    <t>5. โครงการป้องกันโรคติดต่อต่าง ๆ</t>
  </si>
  <si>
    <t>6. โครงการอบรมให้ความรู้และซักซ้อมความเข้าใจ</t>
  </si>
  <si>
    <t>ในการป้องกันและบรรเทาสาธารณภัยต่างๆ ของ</t>
  </si>
  <si>
    <t xml:space="preserve">องค์การบริหารส่วนตำบลนรสิงห์ </t>
  </si>
  <si>
    <t>7. โครงการพัฒนาศักยภาพสตรี ตำบลนรสิงห์</t>
  </si>
  <si>
    <t>8. โครงการฝึกอบรมชุดจิตอาสาภัยพิบัติประจำ</t>
  </si>
  <si>
    <t>องค์กรปกครองส่วนท้องถิ่น</t>
  </si>
  <si>
    <t>1. โครงการอบรมหมอหมู่บ้าน</t>
  </si>
  <si>
    <t>2. โครงการส่งเสริมโภชนาการและสุขภาพอนามัย</t>
  </si>
  <si>
    <t xml:space="preserve">       แม่และเด็ก ของสมเด็จพระเทพรัตนราชสุดาฯ</t>
  </si>
  <si>
    <t>3. โครงการควบคุมโรคหนอนพยาธิของสมเด็จ</t>
  </si>
  <si>
    <t xml:space="preserve">       พระเทพรัตนราชสุดาฯ</t>
  </si>
  <si>
    <t xml:space="preserve">1. โครงการฝึกอบรมและทัศนศึกษาดูงาน </t>
  </si>
  <si>
    <t>2. โครงการเพิ่มพูนความรู้ความเข้าใจ</t>
  </si>
  <si>
    <t>3. โครงการปรับปรุงระบบแผนที่ภาษีและทะเบียน</t>
  </si>
  <si>
    <t>ทรัพย์สิน</t>
  </si>
  <si>
    <t>4. โครงการฝึกอบรมเพิ่มประสิทธิภาพ</t>
  </si>
  <si>
    <t>พนักงานป้องกันและบรรเทาสาธารณภัย</t>
  </si>
  <si>
    <t>5. โครงการเสริมสร้างคุณธรรมจริยธรรมให้แก่</t>
  </si>
  <si>
    <t>บุคลากร</t>
  </si>
  <si>
    <t>6. โครงการบริการประชาชนเคลื่อนที่</t>
  </si>
  <si>
    <t>7. โครงการประชุมประชาคมท้องถิ่นในการจัดทำ</t>
  </si>
  <si>
    <t xml:space="preserve">แผนพัฒนาท้องถิ่นห้าปี เพิ่มเติมและเปลี่ยนแปลง </t>
  </si>
  <si>
    <t>8. โครงการสนับสนุนการจัดการเลือกตั้งท้องถิ่น</t>
  </si>
  <si>
    <t>9. โครงการติดตั้งป้ายสัญญาณจราจรลดอุบัติเหตุ</t>
  </si>
  <si>
    <t>และป้ายกำหนดน้ำหนักรถบรรทุก</t>
  </si>
  <si>
    <t>1. โครงการส่งเสริมการกีฬาและนันทนาการ</t>
  </si>
  <si>
    <t>2. โครงการเสริมสร้างพัฒนาการเด็กเล็กสู่วัยเรียน</t>
  </si>
  <si>
    <t>จำนวนผู้ป่วยเอดส์ที่มีสิทธิได้รับเบี้ยยังชีพในตำบล ได้รับเบี้ยยังชีพคนพิการ คิดเป็นร้อยละร้อย</t>
  </si>
  <si>
    <t>จำนวนผู้พิการที่มีสิทธิได้รับเบี้ยยังชีพคนพิการในตำบล ที่ได้รับเบี้ยยังชีพ คิดเป็นร้อยละร้อย</t>
  </si>
  <si>
    <t>จำนวนผู้สูงอายุที่มีสิทธิได้รับเบี้ยยังชีพ และได้รับเบี้ยยังชีพคิดเป็นร้อยละร้อย</t>
  </si>
  <si>
    <t>กลุ่มสตรี และประชาชนหญิง เข้ารับการฝึกอบรม คิดเป็นร้อยละร้อย</t>
  </si>
  <si>
    <t>ประชาชนและกลุ่มเกษตรกรเข้ารับการฝึกอบรม คิดเป็นร้อยละร้อย</t>
  </si>
  <si>
    <t>จำนวนผู้เข้ารับการเรียนในโรงเรียนผู้สูงอายุ คิดเป็นร้อยละร้อย</t>
  </si>
  <si>
    <t>จำนวนเด็ก เยาวชน ที่ได้เข้ารับการฝึกอบรม คิดเป็นร้อยละร้อย</t>
  </si>
  <si>
    <t>จำนวนประชาชน เยาวชนได้เข้ารับการฝึกอบรม คิดเป็นร้อยละร้อย</t>
  </si>
  <si>
    <t>จำนวนประชาชนที่ได้เข้ารับการฝึกอบรม คิดเป็นร้อยละร้อย</t>
  </si>
  <si>
    <t>จำนวนสุนัข แมว ที่ควบคุมการเกิดของสุนัข แมว และจำนวนสุนัข แมว ที่ควบคุมโรคพิษสุนัขบ้าได้ คิดเป็นร้อยละร้อย</t>
  </si>
  <si>
    <t>หมู่ 1 - 7 จัดโครงการหมู่ละ 1 โครงการ โดยมีจำนวนผู้เข้ารับการฝึกอบรมของแต่ละหมู่ คิดเป็นร้อยละร้อย</t>
  </si>
  <si>
    <t>โครงการสนับสนุนการจัดการเลือกตั้งท้องถิ่น</t>
  </si>
  <si>
    <t>จำนวนผู้มาใช้สิทธิเลือกตั้ง คิดเป็นร้อยละร้อย</t>
  </si>
  <si>
    <t>จำนวนผู้เข้ารับการฝึกอบรม คิดเป็นร้อยละร้อย</t>
  </si>
  <si>
    <t>จำนวนผู้เข้าร่วมโครงการ คิดเป็นร้อยละร้อย</t>
  </si>
  <si>
    <t>จำนวนผู้เข้าร่วมโครงการ และจำนวนผู้มาชำระภาษี คิดเป็นร้อยละร้อย</t>
  </si>
  <si>
    <t>จำนวนผู้เข้าร่วมโครงการ และผู้อยู่เวรป้องกันฯ คิดเป็นร้อยละร้อย</t>
  </si>
  <si>
    <t>จำนวนผู้เข้าโครงการ คิดเป็นร้อยละร้อย</t>
  </si>
  <si>
    <t>ร้อยละของเด็กนักเรียนศูนย์พัฒนาเด็กเล็กฯ คิดเป็นร้อยละร้อย</t>
  </si>
  <si>
    <t>จำนวนนักเรียนที่เข้าร่วมโครงการทั้งหมด คิดเป็นร้อยละร้อย</t>
  </si>
  <si>
    <t>เยาวชนและประชาชนในตำบลนรสิงห์เข้ารับการฝึกอบรม คิดเป็นร้อยละร้อย</t>
  </si>
  <si>
    <t>ไม่ได้ดำเนินการ</t>
  </si>
  <si>
    <t>9. โครงการป้องกันโรคติดต่อต่าง ๆ</t>
  </si>
  <si>
    <t>11. โครงการพัฒนาศักยภาพสตรี ตำบลนรสิงห์</t>
  </si>
  <si>
    <t>โครงการตามยุทธศาสตร์</t>
  </si>
  <si>
    <t>งบประมาณที่ดำเนินการจริง</t>
  </si>
  <si>
    <t>ระยะเวลาดำเนินการ</t>
  </si>
  <si>
    <t>1. ยุทธศาสตร์การพัฒนาด้านระบบสาธารณูปโภค สาธารณูปการ และโครงสร้างพื้นฐาน</t>
  </si>
  <si>
    <t>1. โครงการอบรมส่งเสริมการเรียนรู้ตามหลักปรัชญาเศรษฐกิจพอเพียง</t>
  </si>
  <si>
    <t>5. โครงการเพิ่มพูนความรู้และประสิทธิภาพงานระบบไฟฟ้า</t>
  </si>
  <si>
    <t>6. โครงการให้ความรู้เกี่ยวกับการดูแลรักษาประปาหมู่บ้านให้มีประสิทธิภาพ</t>
  </si>
  <si>
    <t>7. โครงการอบรมรักนวล สงวนตัว (ป้องกันการตั้งครรภ์ก่อนวัยอันควร)</t>
  </si>
  <si>
    <t>8. โครงการเสริมทักษะและพัฒนาอาชีพให้แก่ประชาชน และเยาวชน</t>
  </si>
  <si>
    <t xml:space="preserve">10. โครงการอบรมให้ความรู้และซักซ้อมความเข้าใจในการป้องกันและบรรเทาสาธารณภัยต่างๆ ขององค์การบริหารส่วนตำบลนรสิงห์ </t>
  </si>
  <si>
    <t>12 โครงการฝึกอบรมชุดจิตอาสาภัยพิบัติประจำองค์กรปกครองส่วนท้องถิ่น</t>
  </si>
  <si>
    <t>1. โครงการเพื่อสนับสนุนส่งเสริมการอนุรักษ์ทรัพยากรธรรมชาติและสิ่งแวดล้อม</t>
  </si>
  <si>
    <t>2. โครงการอบรมให้ความรู้การคัดแยกขยะต้นทางถึงปลายทาง (โครงการรณรงค์ให้ใช้ถังขยะเปียก)</t>
  </si>
  <si>
    <t>1. โครงการพัฒนาศักยภาพด้านสาธารณสุขหรือจัดการบริหารสุขภาพในหมู่บ้าน/ชุมชน(อุดหนุนอาสาสาธารณสุขประจำหมู่บ้าน หมู่1-7)</t>
  </si>
  <si>
    <t>3. โครงการป้องกันและควบคุมโรคพิษสุนัขบ้าภายใต้โครงการสัตว์ปลอดโรคคนปลอดภัยจากโรคพิษสุนัขบ้าฯ</t>
  </si>
  <si>
    <t xml:space="preserve">     1.1 โครงการตรวจสุขภาพเคลื่อนที่ </t>
  </si>
  <si>
    <t xml:space="preserve">     1.2 โครงการควบคุมโรคขาดสารไอโอดีน ฯ</t>
  </si>
  <si>
    <t xml:space="preserve">     1.3 โครงการสืบสานพระราชปณิธานสมเด็จย่า ฯ</t>
  </si>
  <si>
    <t>2. โครงการรณรงค์ ป้องกัน แก้ไขปัญหายาเสพติด
(TO BE NUMBER ONE)</t>
  </si>
  <si>
    <t>4. โครงการอบรมหมอหมู่บ้าน</t>
  </si>
  <si>
    <t>5. โครงการส่งเสริมโภชนาการและสุขภาพอนามัยแม่และเด็ก ของสมเด็จพระเทพรัตนราชสุดาฯ</t>
  </si>
  <si>
    <t>6. โครงการควบคุมโรคหนอนพยาธิของสมเด็จพระเทพรัตนราชสุดาฯ</t>
  </si>
  <si>
    <t>1. โครงการพัฒนาตำบลโดยสนับสนุน การทำความสะอาดถนนและพื้นที่ต่าง ๆ ในตำบล (Big Cleaning day)</t>
  </si>
  <si>
    <t>2. โครงการส่งเสริมและสนับสนุนการดำเนินการตามแนวทางนโยบายรัฐบาลและจังหวัด</t>
  </si>
  <si>
    <t xml:space="preserve">5. โครงการฝึกอบรมและทัศนศึกษาดูงาน </t>
  </si>
  <si>
    <t>6. โครงการเพิ่มพูนความรู้ความเข้าใจในการชำระภาษี</t>
  </si>
  <si>
    <t>7. โครงการปรับปรุงระบบแผนที่ภาษีและทะเบียนทรัพย์สิน</t>
  </si>
  <si>
    <t>8. โครงการฝึกอบรมเพิ่มประสิทธิภาพพนักงานป้องกันและบรรเทาสาธารณภัย</t>
  </si>
  <si>
    <t>9. โครงการเสริมสร้างคุณธรรมจริยธรรมให้แก่บุคลากร</t>
  </si>
  <si>
    <t>10. โครงการบริการประชาชนเคลื่อนที่</t>
  </si>
  <si>
    <t xml:space="preserve">11. โครงการประชุมประชาคมท้องถิ่นในการจัดทำแผนพัฒนาท้องถิ่นห้าปี เพิ่มเติมและเปลี่ยนแปลง </t>
  </si>
  <si>
    <t>12. โครงการสนับสนุนการจัดการเลือกตั้งท้องถิ่น</t>
  </si>
  <si>
    <t>13. โครงการติดตั้งป้ายสัญญาณจราจรลดอุบัติเหตุและป้ายกำหนดน้ำหนักรถบรรทุก</t>
  </si>
  <si>
    <t>6. ยุทธศาสตร์การพัฒนาการบริหารจัดการที่ดี พัฒนาประสิทธิภาพการเมืองการบริหารและการพัฒนาตามนโยบายรัฐบาลและ ยุทธศาสตร์การพัฒนาจังหวัด</t>
  </si>
  <si>
    <t>1. โครงการสนับสนุนค่าจัดการเรียนการสอนของศูนย์พัฒนาเด็กเล็ก อบต.นรสิงห์</t>
  </si>
  <si>
    <t>2. โครงการสนับสนุนค่าใช้จ่ายในการจัดการศึกษาสำหรับศูนย์พัฒนาเด็กเล็ก อบต.นรสิงห์</t>
  </si>
  <si>
    <t>3. โครงการสนับสนุนอาหารกลางวันสำหรับเด็กปฐมวัยในศูนย์พัฒนาเด็กเล็ก อบต.นรสิงห์</t>
  </si>
  <si>
    <t>4. โครงการปฐมนิเทศและการประชุมผู้ปกครองนักเรียน</t>
  </si>
  <si>
    <t>5. โครงการจัดงานวันคล้ายวันสวรรคตและวันคล้ายวันพระราชสมภพพระบาทสมเด็จพระบรมชนกาธิเบศร มหาภูมิพลอดุลเดชมหาราช</t>
  </si>
  <si>
    <t>6. โครงการค่าใช้จ่ายในการจัดงานเฉลิมพระชนมพรรษา สมเด็จพระนางเจ้าสิริกิติ์ พระบรมราชินีนาถพระบรมราชชนนีพันปีหลวง</t>
  </si>
  <si>
    <t>7. โครงการค่าใช้จ่ายในการจัดงานวันเฉลิมพระชนมพรรษาพระบาทสมเด็จพระเจ้าอยู่หัว รัชกาลที่ 10 และงานวันเฉลิมสมเด็จพระนางเจ้าสุทิดา พัชรสุธาพิมลลักษณ พระบรมราชินี ในรัชกาลที่ 10</t>
  </si>
  <si>
    <t>8. โครงการสืบสานประวัติศาสตร์ท้องถิ่นและส่งเสริมการท่องเที่ยว (พิธีสดุดีคนดีศรีแผ่นดินถิ่นนรสิงห์ พันท้ายนรสิงห์)</t>
  </si>
  <si>
    <t>10. โครงการอนุรักษ์ ส่งเสริม วัฒนธรรมศาสนาวิถีชีวิต หรือประเพณีต่างๆ</t>
  </si>
  <si>
    <t>11. โครงการทำบุญสัญจรตามวันสำคัญทางพุทธศาสนา</t>
  </si>
  <si>
    <t>12. โครงการส่งเสริมสืบสานและอนุรักษ์วัฒนธรรมประเพณีวันสงกรานต์และวันผู้สูงอายุแห่งชาติประจำปี</t>
  </si>
  <si>
    <t>14. โครงการพิธีมอบวุฒิบัตรบัณฑิตน้อยประจำปีการศึกษา 2565</t>
  </si>
  <si>
    <t>15. โครงการเพิ่มพูนความรู้ประสบการณ์นอกห้องเรียนของเด็กศูนย์พัฒนาเด็กเล็ก อบต.นรสิงห์</t>
  </si>
  <si>
    <t>16. โครงการจัดการแข่งขันกีฬาภายในศูนย์พัฒนาเด็กเล็ก อบต.นรสิงห์</t>
  </si>
  <si>
    <t>17. โครงการส่งเสริมการกีฬาและนันทนาการ</t>
  </si>
  <si>
    <t>18. โครงการเสริมสร้างพัฒนาการเด็กเล็กสู่วัยเรียน</t>
  </si>
  <si>
    <t>เทศกาลปีใหม่
29 ธ.ค. 65
เทศกาลสงกรานต์
11 เม.ย. 66</t>
  </si>
  <si>
    <t>เทศกาลปีใหม่
4 ม.ค. 66
เทศกาลสงกรานต์
17 เม.ย. 66</t>
  </si>
  <si>
    <t>13 มกราคม 2566</t>
  </si>
  <si>
    <t>13 กันยายน 2566</t>
  </si>
  <si>
    <t>2 กันยายน 2566</t>
  </si>
  <si>
    <t>12 มกราคม 2566</t>
  </si>
  <si>
    <t>ไม่มี</t>
  </si>
  <si>
    <t>ดำเนินการแล้วเสร็จ</t>
  </si>
  <si>
    <t>1. โครงการขุดเจาะบ่อน้ำบาดาล หมู่ที่ 1 ขนาดเส้นผ่านศูนย์กลาง 6 นิ้ว ระยะความลึก 150 เมตร</t>
  </si>
  <si>
    <t>2. โครงการขุดเจาะบ่อน้ำบาดาล หมู่ที่ 3 ขนาดเส้นผ่านศูนย์กลาง 6 นิ้ว ระยะความลึก 150 เมตร</t>
  </si>
  <si>
    <t>3. โครงการก่อสร้างท่อระบายน้ำคอนกรีตเสริมเหล็ก ขนาดเส้นผ่านศูนย์กลาง 1 เมตร หมู่ที่ 2</t>
  </si>
  <si>
    <t xml:space="preserve"> 6 มีนาคม 2566</t>
  </si>
  <si>
    <t>15 ธันวาคม 2565</t>
  </si>
  <si>
    <t xml:space="preserve">28 มิถุนายน 2566 </t>
  </si>
  <si>
    <t>25 สิงหาคม 2566</t>
  </si>
  <si>
    <t>23 สิงหาคม 2566</t>
  </si>
  <si>
    <t>26 มิถุนายน 2566</t>
  </si>
  <si>
    <t>24 มิถุนายน 2566</t>
  </si>
  <si>
    <t>17 สิงหาคม 2566</t>
  </si>
  <si>
    <t>27 กุมภาพันธ์ 2566</t>
  </si>
  <si>
    <t>1 กันยายน 2566</t>
  </si>
  <si>
    <t>21 กรกฎาคม 2566</t>
  </si>
  <si>
    <t>19 สิงหาคม 2566</t>
  </si>
  <si>
    <t>9 กันยายน 2566</t>
  </si>
  <si>
    <t>8 ตุลาคม 2566</t>
  </si>
  <si>
    <t>17 ตุลาคม 2566</t>
  </si>
  <si>
    <t>16 พฤศจิกายน 2566</t>
  </si>
  <si>
    <t>1 ตุลาคม 2565</t>
  </si>
  <si>
    <t>30 กันยายน 2566</t>
  </si>
  <si>
    <t>-</t>
  </si>
  <si>
    <t>13 เมษายน 2566</t>
  </si>
  <si>
    <t>18 มีนาคม 2566</t>
  </si>
  <si>
    <t>7 เมษายน 2566</t>
  </si>
  <si>
    <t>24 มีนาคม 2566</t>
  </si>
  <si>
    <t>28 มกราคม 2566</t>
  </si>
  <si>
    <t>1 กุมภาพันธ์ 2566</t>
  </si>
  <si>
    <t>12 สิงหาคม 2566</t>
  </si>
  <si>
    <t>3 มิถุนายน 2566</t>
  </si>
  <si>
    <t>28 กรกฎาคม 2566</t>
  </si>
  <si>
    <t>23 กรกฎาคม 2566</t>
  </si>
  <si>
    <t>5 ธันวาคม 2565</t>
  </si>
  <si>
    <t>29 มิถุนายน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</si>
</sst>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2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rgb="FF0000FF"/>
      <name val="TH SarabunPSK"/>
      <family val="2"/>
    </font>
    <font>
      <sz val="16"/>
      <color theme="1"/>
      <name val="TH SarabunPSK"/>
      <family val="2"/>
    </font>
    <font>
      <b/>
      <sz val="20"/>
      <color rgb="FF0000FF"/>
      <name val="TH SarabunPSK"/>
      <family val="2"/>
    </font>
    <font>
      <b/>
      <sz val="16"/>
      <color rgb="FF0000FF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sz val="13"/>
      <color theme="1"/>
      <name val="TH SarabunIT๙"/>
      <family val="2"/>
    </font>
    <font>
      <sz val="13"/>
      <color theme="1"/>
      <name val="TH SarabunIT๙"/>
      <family val="2"/>
      <charset val="222"/>
    </font>
    <font>
      <sz val="15"/>
      <name val="TH SarabunIT๙"/>
      <family val="2"/>
      <charset val="222"/>
    </font>
    <font>
      <sz val="14"/>
      <name val="TH SarabunIT๙"/>
      <family val="2"/>
    </font>
    <font>
      <b/>
      <sz val="14"/>
      <name val="TH SarabunIT๙"/>
      <family val="2"/>
    </font>
    <font>
      <b/>
      <u/>
      <sz val="14"/>
      <name val="TH SarabunIT๙"/>
      <family val="2"/>
    </font>
    <font>
      <sz val="12"/>
      <name val="TH SarabunIT๙"/>
      <family val="2"/>
    </font>
    <font>
      <sz val="14"/>
      <name val="TH SarabunIT๙"/>
      <family val="2"/>
      <charset val="222"/>
    </font>
    <font>
      <sz val="14"/>
      <color theme="1"/>
      <name val="TH SarabunIT๙"/>
      <family val="2"/>
      <charset val="222"/>
    </font>
    <font>
      <sz val="14"/>
      <color rgb="FFFF0000"/>
      <name val="TH SarabunIT๙"/>
      <family val="2"/>
    </font>
    <font>
      <sz val="12"/>
      <color theme="1"/>
      <name val="TH SarabunIT๙"/>
      <family val="2"/>
      <charset val="222"/>
    </font>
    <font>
      <sz val="16"/>
      <name val="TH SarabunIT๙"/>
      <family val="2"/>
    </font>
    <font>
      <b/>
      <sz val="16"/>
      <name val="TH SarabunIT๙"/>
      <family val="2"/>
    </font>
    <font>
      <b/>
      <u/>
      <sz val="14"/>
      <color theme="1"/>
      <name val="TH SarabunIT๙"/>
      <family val="2"/>
      <charset val="222"/>
    </font>
    <font>
      <b/>
      <sz val="14"/>
      <color theme="1"/>
      <name val="TH SarabunIT๙"/>
      <family val="2"/>
      <charset val="222"/>
    </font>
    <font>
      <sz val="14"/>
      <color indexed="8"/>
      <name val="TH SarabunPSK"/>
      <family val="2"/>
      <charset val="222"/>
    </font>
    <font>
      <b/>
      <sz val="16"/>
      <name val="TH SarabunPSK"/>
      <family val="2"/>
    </font>
    <font>
      <b/>
      <sz val="22"/>
      <color rgb="FF0000FF"/>
      <name val="TH SarabunPSK"/>
      <family val="2"/>
    </font>
    <font>
      <u/>
      <sz val="24"/>
      <color rgb="FF0000FF"/>
      <name val="TH SarabunPSK"/>
      <family val="2"/>
    </font>
    <font>
      <sz val="14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583">
    <xf numFmtId="0" fontId="0" fillId="0" borderId="0" xfId="0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49" fontId="3" fillId="0" borderId="4" xfId="2" applyNumberFormat="1" applyFont="1" applyFill="1" applyBorder="1" applyAlignment="1">
      <alignment vertical="top" wrapText="1"/>
    </xf>
    <xf numFmtId="3" fontId="3" fillId="0" borderId="4" xfId="2" applyNumberFormat="1" applyFont="1" applyFill="1" applyBorder="1" applyAlignment="1">
      <alignment horizontal="center" vertical="top" wrapText="1"/>
    </xf>
    <xf numFmtId="3" fontId="3" fillId="0" borderId="4" xfId="2" applyNumberFormat="1" applyFont="1" applyFill="1" applyBorder="1" applyAlignment="1">
      <alignment horizontal="center" vertical="top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vertical="top"/>
    </xf>
    <xf numFmtId="0" fontId="3" fillId="0" borderId="4" xfId="0" applyFont="1" applyBorder="1"/>
    <xf numFmtId="0" fontId="3" fillId="0" borderId="5" xfId="0" applyFont="1" applyBorder="1" applyAlignment="1">
      <alignment horizontal="center" vertical="top"/>
    </xf>
    <xf numFmtId="49" fontId="3" fillId="0" borderId="5" xfId="2" applyNumberFormat="1" applyFont="1" applyFill="1" applyBorder="1" applyAlignment="1">
      <alignment vertical="top" wrapText="1"/>
    </xf>
    <xf numFmtId="3" fontId="3" fillId="0" borderId="5" xfId="2" applyNumberFormat="1" applyFont="1" applyFill="1" applyBorder="1" applyAlignment="1">
      <alignment horizontal="center" vertical="top" wrapText="1"/>
    </xf>
    <xf numFmtId="3" fontId="3" fillId="0" borderId="5" xfId="2" applyNumberFormat="1" applyFont="1" applyFill="1" applyBorder="1" applyAlignment="1">
      <alignment horizontal="center" vertical="top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vertical="top"/>
    </xf>
    <xf numFmtId="0" fontId="3" fillId="0" borderId="5" xfId="0" applyFont="1" applyBorder="1"/>
    <xf numFmtId="0" fontId="3" fillId="0" borderId="5" xfId="0" applyFont="1" applyFill="1" applyBorder="1" applyAlignment="1">
      <alignment vertical="center" wrapText="1"/>
    </xf>
    <xf numFmtId="3" fontId="3" fillId="0" borderId="5" xfId="2" applyNumberFormat="1" applyFont="1" applyFill="1" applyBorder="1" applyAlignment="1">
      <alignment horizontal="center" vertical="center"/>
    </xf>
    <xf numFmtId="49" fontId="7" fillId="0" borderId="5" xfId="2" applyNumberFormat="1" applyFont="1" applyFill="1" applyBorder="1" applyAlignment="1">
      <alignment vertical="top"/>
    </xf>
    <xf numFmtId="3" fontId="7" fillId="0" borderId="5" xfId="2" applyNumberFormat="1" applyFont="1" applyFill="1" applyBorder="1" applyAlignment="1">
      <alignment horizontal="center" vertical="top"/>
    </xf>
    <xf numFmtId="0" fontId="3" fillId="0" borderId="5" xfId="0" applyFont="1" applyBorder="1" applyAlignment="1">
      <alignment horizontal="center" vertical="top" wrapText="1"/>
    </xf>
    <xf numFmtId="43" fontId="3" fillId="0" borderId="5" xfId="1" applyFont="1" applyBorder="1" applyAlignment="1">
      <alignment vertical="top"/>
    </xf>
    <xf numFmtId="49" fontId="7" fillId="0" borderId="5" xfId="2" applyNumberFormat="1" applyFont="1" applyFill="1" applyBorder="1" applyAlignment="1">
      <alignment vertical="top" wrapText="1"/>
    </xf>
    <xf numFmtId="49" fontId="7" fillId="0" borderId="5" xfId="2" applyNumberFormat="1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/>
    </xf>
    <xf numFmtId="3" fontId="3" fillId="0" borderId="5" xfId="2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top" wrapText="1"/>
    </xf>
    <xf numFmtId="3" fontId="3" fillId="0" borderId="5" xfId="1" applyNumberFormat="1" applyFont="1" applyFill="1" applyBorder="1" applyAlignment="1">
      <alignment horizontal="center" vertical="center" wrapText="1"/>
    </xf>
    <xf numFmtId="3" fontId="3" fillId="0" borderId="5" xfId="1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5" xfId="1" applyNumberFormat="1" applyFont="1" applyFill="1" applyBorder="1" applyAlignment="1">
      <alignment horizontal="center" vertical="top" wrapText="1"/>
    </xf>
    <xf numFmtId="3" fontId="8" fillId="0" borderId="5" xfId="2" applyNumberFormat="1" applyFont="1" applyFill="1" applyBorder="1" applyAlignment="1">
      <alignment horizontal="center" vertical="top" wrapText="1"/>
    </xf>
    <xf numFmtId="187" fontId="3" fillId="0" borderId="5" xfId="1" applyNumberFormat="1" applyFont="1" applyBorder="1" applyAlignment="1">
      <alignment vertical="top"/>
    </xf>
    <xf numFmtId="0" fontId="7" fillId="0" borderId="6" xfId="0" applyFont="1" applyFill="1" applyBorder="1" applyAlignment="1">
      <alignment horizontal="center" vertical="top"/>
    </xf>
    <xf numFmtId="3" fontId="7" fillId="0" borderId="6" xfId="2" applyNumberFormat="1" applyFont="1" applyFill="1" applyBorder="1" applyAlignment="1">
      <alignment horizontal="left" vertical="center"/>
    </xf>
    <xf numFmtId="3" fontId="7" fillId="0" borderId="6" xfId="2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top"/>
    </xf>
    <xf numFmtId="3" fontId="7" fillId="0" borderId="7" xfId="2" applyNumberFormat="1" applyFont="1" applyFill="1" applyBorder="1" applyAlignment="1">
      <alignment horizontal="left" vertical="center"/>
    </xf>
    <xf numFmtId="3" fontId="7" fillId="0" borderId="7" xfId="2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0" borderId="4" xfId="0" applyFont="1" applyFill="1" applyBorder="1" applyAlignment="1">
      <alignment horizontal="center" vertical="top"/>
    </xf>
    <xf numFmtId="3" fontId="7" fillId="0" borderId="4" xfId="2" applyNumberFormat="1" applyFont="1" applyFill="1" applyBorder="1" applyAlignment="1">
      <alignment horizontal="left" vertical="center"/>
    </xf>
    <xf numFmtId="3" fontId="7" fillId="0" borderId="4" xfId="2" applyNumberFormat="1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6" xfId="0" applyFont="1" applyBorder="1" applyAlignment="1">
      <alignment horizontal="center" vertical="top"/>
    </xf>
    <xf numFmtId="49" fontId="7" fillId="0" borderId="6" xfId="2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3" fontId="7" fillId="0" borderId="5" xfId="2" applyNumberFormat="1" applyFont="1" applyFill="1" applyBorder="1" applyAlignment="1">
      <alignment horizontal="center" vertical="center" wrapText="1"/>
    </xf>
    <xf numFmtId="3" fontId="7" fillId="0" borderId="5" xfId="2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/>
    </xf>
    <xf numFmtId="0" fontId="7" fillId="0" borderId="7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vertical="top"/>
    </xf>
    <xf numFmtId="0" fontId="3" fillId="0" borderId="6" xfId="0" applyFont="1" applyFill="1" applyBorder="1" applyAlignment="1">
      <alignment vertical="top" wrapText="1"/>
    </xf>
    <xf numFmtId="43" fontId="3" fillId="0" borderId="5" xfId="1" applyFont="1" applyFill="1" applyBorder="1" applyAlignment="1">
      <alignment horizontal="center" vertical="top"/>
    </xf>
    <xf numFmtId="0" fontId="3" fillId="0" borderId="0" xfId="0" applyFont="1" applyFill="1" applyBorder="1"/>
    <xf numFmtId="0" fontId="3" fillId="0" borderId="6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3" fillId="0" borderId="4" xfId="0" applyFont="1" applyFill="1" applyBorder="1"/>
    <xf numFmtId="0" fontId="7" fillId="0" borderId="6" xfId="0" applyFont="1" applyBorder="1" applyAlignment="1">
      <alignment horizontal="center" vertical="top"/>
    </xf>
    <xf numFmtId="0" fontId="7" fillId="0" borderId="7" xfId="0" applyFont="1" applyFill="1" applyBorder="1" applyAlignment="1">
      <alignment vertical="top"/>
    </xf>
    <xf numFmtId="0" fontId="7" fillId="0" borderId="7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vertical="top"/>
    </xf>
    <xf numFmtId="0" fontId="7" fillId="0" borderId="4" xfId="0" applyFont="1" applyFill="1" applyBorder="1" applyAlignment="1">
      <alignment horizontal="left" vertical="center"/>
    </xf>
    <xf numFmtId="3" fontId="7" fillId="0" borderId="5" xfId="2" applyNumberFormat="1" applyFont="1" applyFill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10" fillId="0" borderId="0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187" fontId="3" fillId="0" borderId="6" xfId="1" applyNumberFormat="1" applyFont="1" applyBorder="1" applyAlignment="1">
      <alignment horizontal="center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left" vertical="center"/>
    </xf>
    <xf numFmtId="3" fontId="7" fillId="0" borderId="8" xfId="0" applyNumberFormat="1" applyFont="1" applyFill="1" applyBorder="1" applyAlignment="1">
      <alignment horizontal="center" vertical="center"/>
    </xf>
    <xf numFmtId="49" fontId="7" fillId="0" borderId="6" xfId="2" applyNumberFormat="1" applyFont="1" applyFill="1" applyBorder="1" applyAlignment="1">
      <alignment vertical="center"/>
    </xf>
    <xf numFmtId="3" fontId="7" fillId="0" borderId="7" xfId="0" applyNumberFormat="1" applyFont="1" applyFill="1" applyBorder="1" applyAlignment="1">
      <alignment vertical="center"/>
    </xf>
    <xf numFmtId="3" fontId="7" fillId="0" borderId="4" xfId="0" applyNumberFormat="1" applyFont="1" applyFill="1" applyBorder="1" applyAlignment="1">
      <alignment vertical="center"/>
    </xf>
    <xf numFmtId="0" fontId="7" fillId="0" borderId="6" xfId="0" applyFont="1" applyFill="1" applyBorder="1" applyAlignment="1">
      <alignment vertical="center" wrapText="1"/>
    </xf>
    <xf numFmtId="3" fontId="7" fillId="0" borderId="4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3" fontId="7" fillId="0" borderId="5" xfId="1" applyFont="1" applyFill="1" applyBorder="1" applyAlignment="1">
      <alignment horizontal="right" vertical="top"/>
    </xf>
    <xf numFmtId="0" fontId="12" fillId="0" borderId="0" xfId="0" applyFont="1" applyFill="1" applyAlignment="1">
      <alignment vertical="center"/>
    </xf>
    <xf numFmtId="43" fontId="12" fillId="0" borderId="0" xfId="1" applyFont="1" applyFill="1" applyAlignment="1">
      <alignment horizontal="center" vertical="center"/>
    </xf>
    <xf numFmtId="43" fontId="12" fillId="0" borderId="0" xfId="1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horizontal="center" vertical="center"/>
    </xf>
    <xf numFmtId="0" fontId="12" fillId="0" borderId="0" xfId="0" applyFont="1" applyFill="1"/>
    <xf numFmtId="43" fontId="13" fillId="3" borderId="5" xfId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vertical="center"/>
    </xf>
    <xf numFmtId="0" fontId="12" fillId="0" borderId="16" xfId="0" applyFont="1" applyFill="1" applyBorder="1" applyAlignment="1">
      <alignment vertical="center"/>
    </xf>
    <xf numFmtId="0" fontId="12" fillId="0" borderId="17" xfId="0" applyFont="1" applyFill="1" applyBorder="1" applyAlignment="1">
      <alignment vertical="center"/>
    </xf>
    <xf numFmtId="187" fontId="12" fillId="0" borderId="8" xfId="1" applyNumberFormat="1" applyFont="1" applyFill="1" applyBorder="1" applyAlignment="1">
      <alignment horizontal="center" vertical="center"/>
    </xf>
    <xf numFmtId="43" fontId="12" fillId="0" borderId="6" xfId="1" applyFont="1" applyFill="1" applyBorder="1" applyAlignment="1">
      <alignment horizontal="center" vertical="center"/>
    </xf>
    <xf numFmtId="43" fontId="12" fillId="0" borderId="8" xfId="1" applyNumberFormat="1" applyFont="1" applyFill="1" applyBorder="1" applyAlignment="1">
      <alignment horizontal="center" vertical="center"/>
    </xf>
    <xf numFmtId="187" fontId="12" fillId="0" borderId="8" xfId="1" applyNumberFormat="1" applyFont="1" applyFill="1" applyBorder="1" applyAlignment="1">
      <alignment vertical="center"/>
    </xf>
    <xf numFmtId="0" fontId="12" fillId="0" borderId="18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19" xfId="0" applyFont="1" applyFill="1" applyBorder="1" applyAlignment="1">
      <alignment vertical="center"/>
    </xf>
    <xf numFmtId="43" fontId="12" fillId="0" borderId="18" xfId="1" applyFont="1" applyFill="1" applyBorder="1" applyAlignment="1">
      <alignment horizontal="center" vertical="center"/>
    </xf>
    <xf numFmtId="43" fontId="12" fillId="0" borderId="4" xfId="1" applyFont="1" applyFill="1" applyBorder="1" applyAlignment="1">
      <alignment horizontal="center" vertical="center"/>
    </xf>
    <xf numFmtId="43" fontId="12" fillId="0" borderId="18" xfId="1" applyFont="1" applyFill="1" applyBorder="1" applyAlignment="1">
      <alignment vertical="center"/>
    </xf>
    <xf numFmtId="187" fontId="12" fillId="0" borderId="6" xfId="3" applyNumberFormat="1" applyFont="1" applyFill="1" applyBorder="1" applyAlignment="1">
      <alignment horizontal="center"/>
    </xf>
    <xf numFmtId="0" fontId="12" fillId="0" borderId="11" xfId="0" applyFont="1" applyFill="1" applyBorder="1" applyAlignment="1">
      <alignment vertical="center"/>
    </xf>
    <xf numFmtId="0" fontId="12" fillId="0" borderId="10" xfId="0" applyFont="1" applyFill="1" applyBorder="1" applyAlignment="1">
      <alignment vertical="center"/>
    </xf>
    <xf numFmtId="187" fontId="12" fillId="0" borderId="7" xfId="3" applyNumberFormat="1" applyFont="1" applyFill="1" applyBorder="1" applyAlignment="1">
      <alignment horizontal="center"/>
    </xf>
    <xf numFmtId="43" fontId="12" fillId="0" borderId="7" xfId="1" applyFont="1" applyFill="1" applyBorder="1" applyAlignment="1">
      <alignment horizontal="center" vertical="center"/>
    </xf>
    <xf numFmtId="187" fontId="12" fillId="0" borderId="11" xfId="1" applyNumberFormat="1" applyFont="1" applyFill="1" applyBorder="1" applyAlignment="1">
      <alignment horizontal="center" vertical="center"/>
    </xf>
    <xf numFmtId="187" fontId="12" fillId="0" borderId="11" xfId="1" applyNumberFormat="1" applyFont="1" applyFill="1" applyBorder="1" applyAlignment="1">
      <alignment vertical="center"/>
    </xf>
    <xf numFmtId="43" fontId="12" fillId="0" borderId="4" xfId="3" applyNumberFormat="1" applyFont="1" applyFill="1" applyBorder="1" applyAlignment="1">
      <alignment horizontal="center"/>
    </xf>
    <xf numFmtId="187" fontId="13" fillId="0" borderId="5" xfId="1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/>
    </xf>
    <xf numFmtId="43" fontId="12" fillId="0" borderId="0" xfId="1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left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left" vertical="center"/>
    </xf>
    <xf numFmtId="187" fontId="12" fillId="0" borderId="6" xfId="1" applyNumberFormat="1" applyFont="1" applyFill="1" applyBorder="1" applyAlignment="1">
      <alignment horizontal="center" vertical="center"/>
    </xf>
    <xf numFmtId="187" fontId="12" fillId="0" borderId="4" xfId="1" applyNumberFormat="1" applyFont="1" applyFill="1" applyBorder="1" applyAlignment="1">
      <alignment horizontal="center" vertical="center"/>
    </xf>
    <xf numFmtId="187" fontId="12" fillId="0" borderId="18" xfId="1" applyNumberFormat="1" applyFont="1" applyFill="1" applyBorder="1" applyAlignment="1">
      <alignment horizontal="center" vertical="center"/>
    </xf>
    <xf numFmtId="43" fontId="12" fillId="0" borderId="0" xfId="1" applyFont="1" applyFill="1" applyBorder="1" applyAlignment="1">
      <alignment vertical="center"/>
    </xf>
    <xf numFmtId="0" fontId="13" fillId="3" borderId="12" xfId="0" applyFont="1" applyFill="1" applyBorder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left" vertical="center"/>
    </xf>
    <xf numFmtId="0" fontId="12" fillId="0" borderId="8" xfId="0" applyFont="1" applyFill="1" applyBorder="1"/>
    <xf numFmtId="0" fontId="12" fillId="0" borderId="16" xfId="0" applyFont="1" applyFill="1" applyBorder="1"/>
    <xf numFmtId="187" fontId="12" fillId="0" borderId="6" xfId="1" applyNumberFormat="1" applyFont="1" applyFill="1" applyBorder="1"/>
    <xf numFmtId="187" fontId="12" fillId="0" borderId="7" xfId="1" applyNumberFormat="1" applyFont="1" applyFill="1" applyBorder="1" applyAlignment="1">
      <alignment vertical="center"/>
    </xf>
    <xf numFmtId="43" fontId="15" fillId="0" borderId="7" xfId="1" applyFont="1" applyFill="1" applyBorder="1" applyAlignment="1">
      <alignment horizontal="center" vertical="center"/>
    </xf>
    <xf numFmtId="0" fontId="12" fillId="0" borderId="18" xfId="0" applyFont="1" applyFill="1" applyBorder="1"/>
    <xf numFmtId="0" fontId="12" fillId="0" borderId="14" xfId="0" applyFont="1" applyFill="1" applyBorder="1"/>
    <xf numFmtId="0" fontId="12" fillId="0" borderId="4" xfId="0" applyFont="1" applyFill="1" applyBorder="1"/>
    <xf numFmtId="187" fontId="12" fillId="0" borderId="4" xfId="1" applyNumberFormat="1" applyFont="1" applyFill="1" applyBorder="1" applyAlignment="1">
      <alignment vertical="center"/>
    </xf>
    <xf numFmtId="43" fontId="15" fillId="0" borderId="4" xfId="1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left"/>
    </xf>
    <xf numFmtId="0" fontId="16" fillId="0" borderId="16" xfId="0" applyFont="1" applyFill="1" applyBorder="1" applyAlignment="1">
      <alignment horizontal="left"/>
    </xf>
    <xf numFmtId="0" fontId="16" fillId="0" borderId="17" xfId="0" applyFont="1" applyFill="1" applyBorder="1" applyAlignment="1">
      <alignment horizontal="left"/>
    </xf>
    <xf numFmtId="187" fontId="16" fillId="0" borderId="6" xfId="0" applyNumberFormat="1" applyFont="1" applyFill="1" applyBorder="1"/>
    <xf numFmtId="187" fontId="16" fillId="0" borderId="6" xfId="1" applyNumberFormat="1" applyFont="1" applyFill="1" applyBorder="1" applyAlignment="1">
      <alignment horizontal="center" vertical="center"/>
    </xf>
    <xf numFmtId="187" fontId="12" fillId="0" borderId="6" xfId="1" applyNumberFormat="1" applyFont="1" applyFill="1" applyBorder="1" applyAlignment="1">
      <alignment vertical="center"/>
    </xf>
    <xf numFmtId="43" fontId="16" fillId="0" borderId="6" xfId="1" applyFont="1" applyFill="1" applyBorder="1" applyAlignment="1">
      <alignment horizontal="center" vertical="center"/>
    </xf>
    <xf numFmtId="0" fontId="16" fillId="0" borderId="0" xfId="0" applyFont="1" applyFill="1" applyBorder="1"/>
    <xf numFmtId="0" fontId="16" fillId="0" borderId="18" xfId="0" applyFont="1" applyFill="1" applyBorder="1" applyAlignment="1">
      <alignment horizontal="left"/>
    </xf>
    <xf numFmtId="0" fontId="16" fillId="0" borderId="14" xfId="0" applyFont="1" applyFill="1" applyBorder="1" applyAlignment="1">
      <alignment horizontal="left"/>
    </xf>
    <xf numFmtId="187" fontId="16" fillId="0" borderId="4" xfId="0" applyNumberFormat="1" applyFont="1" applyFill="1" applyBorder="1"/>
    <xf numFmtId="187" fontId="16" fillId="0" borderId="18" xfId="1" applyNumberFormat="1" applyFont="1" applyFill="1" applyBorder="1" applyAlignment="1">
      <alignment horizontal="center" vertical="center"/>
    </xf>
    <xf numFmtId="187" fontId="16" fillId="0" borderId="4" xfId="1" applyNumberFormat="1" applyFont="1" applyFill="1" applyBorder="1" applyAlignment="1">
      <alignment horizontal="center" vertical="center"/>
    </xf>
    <xf numFmtId="0" fontId="17" fillId="0" borderId="6" xfId="0" applyFont="1" applyFill="1" applyBorder="1"/>
    <xf numFmtId="0" fontId="17" fillId="0" borderId="0" xfId="0" applyFont="1" applyFill="1"/>
    <xf numFmtId="187" fontId="17" fillId="0" borderId="11" xfId="0" applyNumberFormat="1" applyFont="1" applyFill="1" applyBorder="1"/>
    <xf numFmtId="187" fontId="17" fillId="0" borderId="8" xfId="1" applyNumberFormat="1" applyFont="1" applyFill="1" applyBorder="1" applyAlignment="1">
      <alignment horizontal="center" vertical="center"/>
    </xf>
    <xf numFmtId="43" fontId="17" fillId="0" borderId="6" xfId="1" applyFont="1" applyFill="1" applyBorder="1" applyAlignment="1">
      <alignment horizontal="center" vertical="center"/>
    </xf>
    <xf numFmtId="0" fontId="17" fillId="0" borderId="18" xfId="0" applyFont="1" applyFill="1" applyBorder="1"/>
    <xf numFmtId="0" fontId="17" fillId="0" borderId="14" xfId="0" applyFont="1" applyFill="1" applyBorder="1"/>
    <xf numFmtId="187" fontId="17" fillId="0" borderId="18" xfId="0" applyNumberFormat="1" applyFont="1" applyFill="1" applyBorder="1"/>
    <xf numFmtId="187" fontId="17" fillId="0" borderId="4" xfId="0" applyNumberFormat="1" applyFont="1" applyFill="1" applyBorder="1"/>
    <xf numFmtId="43" fontId="17" fillId="0" borderId="4" xfId="1" applyFont="1" applyFill="1" applyBorder="1" applyAlignment="1">
      <alignment horizontal="center" vertical="center"/>
    </xf>
    <xf numFmtId="0" fontId="17" fillId="0" borderId="7" xfId="0" applyFont="1" applyFill="1" applyBorder="1"/>
    <xf numFmtId="43" fontId="17" fillId="0" borderId="7" xfId="1" applyFont="1" applyFill="1" applyBorder="1" applyAlignment="1">
      <alignment horizontal="center" vertical="center"/>
    </xf>
    <xf numFmtId="187" fontId="13" fillId="0" borderId="5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187" fontId="13" fillId="0" borderId="0" xfId="1" applyNumberFormat="1" applyFont="1" applyFill="1" applyBorder="1" applyAlignment="1">
      <alignment horizontal="center" vertical="center"/>
    </xf>
    <xf numFmtId="187" fontId="13" fillId="0" borderId="0" xfId="1" applyNumberFormat="1" applyFont="1" applyFill="1" applyBorder="1" applyAlignment="1">
      <alignment vertical="center"/>
    </xf>
    <xf numFmtId="43" fontId="13" fillId="0" borderId="0" xfId="1" applyFont="1" applyFill="1" applyBorder="1" applyAlignment="1">
      <alignment vertical="center"/>
    </xf>
    <xf numFmtId="43" fontId="18" fillId="0" borderId="6" xfId="1" applyFont="1" applyFill="1" applyBorder="1" applyAlignment="1">
      <alignment horizontal="center" vertical="center"/>
    </xf>
    <xf numFmtId="187" fontId="12" fillId="0" borderId="7" xfId="1" applyNumberFormat="1" applyFont="1" applyFill="1" applyBorder="1" applyAlignment="1">
      <alignment horizontal="center" vertical="center"/>
    </xf>
    <xf numFmtId="43" fontId="12" fillId="0" borderId="7" xfId="1" applyFont="1" applyFill="1" applyBorder="1" applyAlignment="1">
      <alignment vertical="center"/>
    </xf>
    <xf numFmtId="43" fontId="18" fillId="0" borderId="7" xfId="1" applyFont="1" applyFill="1" applyBorder="1" applyAlignment="1">
      <alignment vertical="center"/>
    </xf>
    <xf numFmtId="0" fontId="17" fillId="0" borderId="8" xfId="0" applyFont="1" applyFill="1" applyBorder="1"/>
    <xf numFmtId="0" fontId="17" fillId="0" borderId="16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10" xfId="0" applyFont="1" applyFill="1" applyBorder="1" applyAlignment="1">
      <alignment vertical="center"/>
    </xf>
    <xf numFmtId="187" fontId="17" fillId="0" borderId="18" xfId="1" applyNumberFormat="1" applyFont="1" applyFill="1" applyBorder="1" applyAlignment="1">
      <alignment horizontal="center" vertical="center"/>
    </xf>
    <xf numFmtId="187" fontId="17" fillId="0" borderId="4" xfId="1" applyNumberFormat="1" applyFont="1" applyFill="1" applyBorder="1" applyAlignment="1">
      <alignment horizontal="center" vertical="center"/>
    </xf>
    <xf numFmtId="43" fontId="19" fillId="0" borderId="7" xfId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2" fillId="0" borderId="11" xfId="0" applyFont="1" applyFill="1" applyBorder="1"/>
    <xf numFmtId="43" fontId="12" fillId="0" borderId="10" xfId="1" applyFont="1" applyFill="1" applyBorder="1" applyAlignment="1">
      <alignment horizontal="center" vertical="center"/>
    </xf>
    <xf numFmtId="43" fontId="12" fillId="0" borderId="4" xfId="1" applyFont="1" applyFill="1" applyBorder="1" applyAlignment="1">
      <alignment vertical="center"/>
    </xf>
    <xf numFmtId="0" fontId="12" fillId="0" borderId="6" xfId="0" applyFont="1" applyFill="1" applyBorder="1"/>
    <xf numFmtId="0" fontId="12" fillId="0" borderId="7" xfId="0" applyFont="1" applyFill="1" applyBorder="1"/>
    <xf numFmtId="187" fontId="12" fillId="0" borderId="0" xfId="1" applyNumberFormat="1" applyFont="1" applyFill="1" applyBorder="1" applyAlignment="1">
      <alignment horizontal="center" vertical="center"/>
    </xf>
    <xf numFmtId="43" fontId="13" fillId="3" borderId="6" xfId="1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left" vertical="center"/>
    </xf>
    <xf numFmtId="0" fontId="13" fillId="3" borderId="16" xfId="0" applyFont="1" applyFill="1" applyBorder="1" applyAlignment="1">
      <alignment horizontal="left" vertical="center" wrapText="1"/>
    </xf>
    <xf numFmtId="0" fontId="13" fillId="3" borderId="17" xfId="0" applyFont="1" applyFill="1" applyBorder="1" applyAlignment="1">
      <alignment horizontal="left" vertical="center" wrapText="1"/>
    </xf>
    <xf numFmtId="0" fontId="13" fillId="3" borderId="18" xfId="0" applyFont="1" applyFill="1" applyBorder="1" applyAlignment="1">
      <alignment horizontal="left" vertical="center"/>
    </xf>
    <xf numFmtId="0" fontId="13" fillId="3" borderId="14" xfId="0" applyFont="1" applyFill="1" applyBorder="1" applyAlignment="1">
      <alignment horizontal="left" vertical="center" wrapText="1"/>
    </xf>
    <xf numFmtId="0" fontId="13" fillId="3" borderId="19" xfId="0" applyFont="1" applyFill="1" applyBorder="1" applyAlignment="1">
      <alignment horizontal="left" vertical="center" wrapText="1"/>
    </xf>
    <xf numFmtId="0" fontId="12" fillId="0" borderId="0" xfId="0" applyFont="1" applyFill="1" applyBorder="1"/>
    <xf numFmtId="0" fontId="15" fillId="0" borderId="7" xfId="0" applyFont="1" applyFill="1" applyBorder="1"/>
    <xf numFmtId="187" fontId="12" fillId="0" borderId="5" xfId="1" applyNumberFormat="1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left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center" vertical="center"/>
    </xf>
    <xf numFmtId="0" fontId="9" fillId="0" borderId="0" xfId="0" applyFont="1" applyFill="1" applyBorder="1"/>
    <xf numFmtId="187" fontId="12" fillId="0" borderId="17" xfId="1" applyNumberFormat="1" applyFont="1" applyFill="1" applyBorder="1" applyAlignment="1">
      <alignment vertical="center"/>
    </xf>
    <xf numFmtId="187" fontId="12" fillId="0" borderId="10" xfId="1" applyNumberFormat="1" applyFont="1" applyFill="1" applyBorder="1" applyAlignment="1">
      <alignment vertical="center"/>
    </xf>
    <xf numFmtId="187" fontId="12" fillId="0" borderId="5" xfId="1" applyNumberFormat="1" applyFont="1" applyFill="1" applyBorder="1" applyAlignment="1">
      <alignment vertical="center"/>
    </xf>
    <xf numFmtId="43" fontId="12" fillId="0" borderId="5" xfId="1" applyFont="1" applyFill="1" applyBorder="1" applyAlignment="1">
      <alignment horizontal="center" vertical="center"/>
    </xf>
    <xf numFmtId="43" fontId="17" fillId="0" borderId="4" xfId="1" applyFont="1" applyFill="1" applyBorder="1" applyAlignment="1">
      <alignment vertical="center"/>
    </xf>
    <xf numFmtId="0" fontId="17" fillId="0" borderId="8" xfId="0" applyFont="1" applyFill="1" applyBorder="1" applyAlignment="1">
      <alignment vertical="center"/>
    </xf>
    <xf numFmtId="0" fontId="17" fillId="0" borderId="17" xfId="0" applyFont="1" applyFill="1" applyBorder="1" applyAlignment="1">
      <alignment vertical="center"/>
    </xf>
    <xf numFmtId="187" fontId="17" fillId="0" borderId="6" xfId="1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0" fontId="10" fillId="0" borderId="4" xfId="0" applyFont="1" applyFill="1" applyBorder="1"/>
    <xf numFmtId="0" fontId="17" fillId="0" borderId="18" xfId="0" applyFont="1" applyFill="1" applyBorder="1" applyAlignment="1">
      <alignment vertical="center"/>
    </xf>
    <xf numFmtId="43" fontId="17" fillId="0" borderId="18" xfId="1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0" fontId="17" fillId="0" borderId="19" xfId="0" applyFont="1" applyFill="1" applyBorder="1" applyAlignment="1">
      <alignment vertical="center"/>
    </xf>
    <xf numFmtId="43" fontId="17" fillId="0" borderId="17" xfId="1" applyFont="1" applyFill="1" applyBorder="1" applyAlignment="1">
      <alignment horizontal="center" vertical="center"/>
    </xf>
    <xf numFmtId="43" fontId="17" fillId="0" borderId="19" xfId="1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43" fontId="13" fillId="3" borderId="4" xfId="1" applyFont="1" applyFill="1" applyBorder="1" applyAlignment="1">
      <alignment horizontal="center" vertical="center" wrapText="1"/>
    </xf>
    <xf numFmtId="43" fontId="13" fillId="3" borderId="7" xfId="1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43" fontId="13" fillId="3" borderId="12" xfId="1" applyFont="1" applyFill="1" applyBorder="1" applyAlignment="1">
      <alignment horizontal="center" vertical="center"/>
    </xf>
    <xf numFmtId="43" fontId="13" fillId="3" borderId="13" xfId="1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7" fillId="0" borderId="19" xfId="0" applyFont="1" applyFill="1" applyBorder="1" applyAlignment="1">
      <alignment horizontal="center"/>
    </xf>
    <xf numFmtId="0" fontId="13" fillId="3" borderId="11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43" fontId="12" fillId="0" borderId="8" xfId="1" applyFont="1" applyFill="1" applyBorder="1" applyAlignment="1">
      <alignment horizontal="center" vertical="center"/>
    </xf>
    <xf numFmtId="43" fontId="12" fillId="0" borderId="11" xfId="1" applyFont="1" applyFill="1" applyBorder="1" applyAlignment="1">
      <alignment horizontal="center" vertical="center"/>
    </xf>
    <xf numFmtId="43" fontId="13" fillId="3" borderId="17" xfId="1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left" vertical="center"/>
    </xf>
    <xf numFmtId="43" fontId="13" fillId="3" borderId="12" xfId="1" applyFont="1" applyFill="1" applyBorder="1" applyAlignment="1">
      <alignment vertical="center"/>
    </xf>
    <xf numFmtId="43" fontId="13" fillId="3" borderId="13" xfId="1" applyFont="1" applyFill="1" applyBorder="1" applyAlignment="1">
      <alignment vertical="center"/>
    </xf>
    <xf numFmtId="187" fontId="13" fillId="0" borderId="12" xfId="1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/>
    </xf>
    <xf numFmtId="0" fontId="12" fillId="0" borderId="4" xfId="0" applyFont="1" applyFill="1" applyBorder="1" applyAlignment="1">
      <alignment vertical="center"/>
    </xf>
    <xf numFmtId="43" fontId="12" fillId="0" borderId="7" xfId="0" applyNumberFormat="1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15" xfId="0" applyFont="1" applyFill="1" applyBorder="1" applyAlignment="1">
      <alignment vertical="center"/>
    </xf>
    <xf numFmtId="43" fontId="12" fillId="0" borderId="4" xfId="0" applyNumberFormat="1" applyFont="1" applyFill="1" applyBorder="1" applyAlignment="1">
      <alignment vertical="center"/>
    </xf>
    <xf numFmtId="0" fontId="17" fillId="0" borderId="0" xfId="0" applyFont="1" applyFill="1" applyAlignment="1">
      <alignment horizontal="center"/>
    </xf>
    <xf numFmtId="43" fontId="23" fillId="3" borderId="5" xfId="1" applyFont="1" applyFill="1" applyBorder="1" applyAlignment="1">
      <alignment horizontal="center" vertical="center" wrapText="1"/>
    </xf>
    <xf numFmtId="3" fontId="17" fillId="0" borderId="6" xfId="2" applyNumberFormat="1" applyFont="1" applyFill="1" applyBorder="1" applyAlignment="1">
      <alignment horizontal="right"/>
    </xf>
    <xf numFmtId="3" fontId="17" fillId="0" borderId="8" xfId="2" applyNumberFormat="1" applyFont="1" applyFill="1" applyBorder="1" applyAlignment="1">
      <alignment horizontal="right"/>
    </xf>
    <xf numFmtId="187" fontId="17" fillId="0" borderId="18" xfId="1" applyNumberFormat="1" applyFont="1" applyFill="1" applyBorder="1" applyAlignment="1">
      <alignment horizontal="right" vertical="center"/>
    </xf>
    <xf numFmtId="187" fontId="17" fillId="0" borderId="18" xfId="1" applyNumberFormat="1" applyFont="1" applyFill="1" applyBorder="1" applyAlignment="1">
      <alignment vertical="center"/>
    </xf>
    <xf numFmtId="187" fontId="23" fillId="0" borderId="5" xfId="0" applyNumberFormat="1" applyFont="1" applyFill="1" applyBorder="1"/>
    <xf numFmtId="187" fontId="23" fillId="0" borderId="5" xfId="0" applyNumberFormat="1" applyFont="1" applyFill="1" applyBorder="1" applyAlignment="1">
      <alignment horizontal="center"/>
    </xf>
    <xf numFmtId="0" fontId="23" fillId="0" borderId="5" xfId="0" applyFont="1" applyFill="1" applyBorder="1"/>
    <xf numFmtId="0" fontId="23" fillId="3" borderId="12" xfId="0" applyFont="1" applyFill="1" applyBorder="1" applyAlignment="1">
      <alignment horizontal="left" vertical="center"/>
    </xf>
    <xf numFmtId="0" fontId="23" fillId="3" borderId="15" xfId="0" applyFont="1" applyFill="1" applyBorder="1" applyAlignment="1">
      <alignment horizontal="left" vertical="center"/>
    </xf>
    <xf numFmtId="0" fontId="23" fillId="3" borderId="15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left" vertical="center"/>
    </xf>
    <xf numFmtId="187" fontId="17" fillId="0" borderId="8" xfId="1" applyNumberFormat="1" applyFont="1" applyFill="1" applyBorder="1" applyAlignment="1">
      <alignment vertical="center"/>
    </xf>
    <xf numFmtId="187" fontId="23" fillId="0" borderId="5" xfId="1" applyNumberFormat="1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187" fontId="17" fillId="0" borderId="6" xfId="0" applyNumberFormat="1" applyFont="1" applyFill="1" applyBorder="1"/>
    <xf numFmtId="187" fontId="12" fillId="0" borderId="7" xfId="1" applyNumberFormat="1" applyFont="1" applyFill="1" applyBorder="1"/>
    <xf numFmtId="49" fontId="16" fillId="0" borderId="6" xfId="2" applyNumberFormat="1" applyFont="1" applyFill="1" applyBorder="1" applyAlignment="1">
      <alignment horizontal="left"/>
    </xf>
    <xf numFmtId="0" fontId="16" fillId="0" borderId="16" xfId="0" applyFont="1" applyFill="1" applyBorder="1" applyAlignment="1">
      <alignment vertical="center"/>
    </xf>
    <xf numFmtId="0" fontId="16" fillId="0" borderId="17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7" xfId="0" applyFont="1" applyFill="1" applyBorder="1" applyAlignment="1">
      <alignment horizontal="left"/>
    </xf>
    <xf numFmtId="0" fontId="16" fillId="0" borderId="10" xfId="0" applyFont="1" applyFill="1" applyBorder="1" applyAlignment="1">
      <alignment vertical="center"/>
    </xf>
    <xf numFmtId="187" fontId="16" fillId="0" borderId="7" xfId="1" applyNumberFormat="1" applyFont="1" applyFill="1" applyBorder="1" applyAlignment="1">
      <alignment horizontal="center" vertical="center"/>
    </xf>
    <xf numFmtId="43" fontId="16" fillId="0" borderId="7" xfId="1" applyFont="1" applyFill="1" applyBorder="1" applyAlignment="1">
      <alignment horizontal="center" vertical="center"/>
    </xf>
    <xf numFmtId="0" fontId="16" fillId="0" borderId="4" xfId="0" applyFont="1" applyFill="1" applyBorder="1" applyAlignment="1"/>
    <xf numFmtId="0" fontId="16" fillId="0" borderId="14" xfId="0" applyFont="1" applyFill="1" applyBorder="1" applyAlignment="1">
      <alignment vertical="center"/>
    </xf>
    <xf numFmtId="0" fontId="16" fillId="0" borderId="19" xfId="0" applyFont="1" applyFill="1" applyBorder="1" applyAlignment="1">
      <alignment vertical="center"/>
    </xf>
    <xf numFmtId="0" fontId="16" fillId="0" borderId="4" xfId="0" applyFont="1" applyFill="1" applyBorder="1"/>
    <xf numFmtId="187" fontId="23" fillId="0" borderId="4" xfId="0" applyNumberFormat="1" applyFont="1" applyFill="1" applyBorder="1" applyAlignment="1">
      <alignment horizontal="center"/>
    </xf>
    <xf numFmtId="43" fontId="24" fillId="0" borderId="4" xfId="3" applyFont="1" applyFill="1" applyBorder="1" applyAlignment="1">
      <alignment horizontal="right"/>
    </xf>
    <xf numFmtId="0" fontId="23" fillId="0" borderId="4" xfId="0" applyFont="1" applyFill="1" applyBorder="1"/>
    <xf numFmtId="0" fontId="23" fillId="0" borderId="0" xfId="0" applyFont="1" applyFill="1"/>
    <xf numFmtId="187" fontId="17" fillId="0" borderId="5" xfId="1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/>
    </xf>
    <xf numFmtId="187" fontId="23" fillId="0" borderId="0" xfId="0" applyNumberFormat="1" applyFont="1" applyFill="1" applyBorder="1" applyAlignment="1">
      <alignment horizontal="center"/>
    </xf>
    <xf numFmtId="43" fontId="24" fillId="0" borderId="0" xfId="3" applyFont="1" applyFill="1" applyBorder="1" applyAlignment="1">
      <alignment horizontal="right"/>
    </xf>
    <xf numFmtId="0" fontId="23" fillId="0" borderId="0" xfId="0" applyFont="1" applyFill="1" applyBorder="1"/>
    <xf numFmtId="0" fontId="23" fillId="3" borderId="8" xfId="0" applyFont="1" applyFill="1" applyBorder="1" applyAlignment="1">
      <alignment horizontal="left" vertical="center"/>
    </xf>
    <xf numFmtId="0" fontId="23" fillId="3" borderId="16" xfId="0" applyFont="1" applyFill="1" applyBorder="1" applyAlignment="1">
      <alignment horizontal="left" vertical="center" wrapText="1"/>
    </xf>
    <xf numFmtId="0" fontId="23" fillId="3" borderId="17" xfId="0" applyFont="1" applyFill="1" applyBorder="1" applyAlignment="1">
      <alignment horizontal="left" vertical="center" wrapText="1"/>
    </xf>
    <xf numFmtId="0" fontId="23" fillId="3" borderId="18" xfId="0" applyFont="1" applyFill="1" applyBorder="1" applyAlignment="1">
      <alignment horizontal="left" vertical="center"/>
    </xf>
    <xf numFmtId="0" fontId="23" fillId="3" borderId="14" xfId="0" applyFont="1" applyFill="1" applyBorder="1" applyAlignment="1">
      <alignment horizontal="left" vertical="center" wrapText="1"/>
    </xf>
    <xf numFmtId="0" fontId="23" fillId="3" borderId="19" xfId="0" applyFont="1" applyFill="1" applyBorder="1" applyAlignment="1">
      <alignment horizontal="left" vertical="center" wrapText="1"/>
    </xf>
    <xf numFmtId="0" fontId="16" fillId="0" borderId="8" xfId="0" applyFont="1" applyFill="1" applyBorder="1"/>
    <xf numFmtId="187" fontId="17" fillId="0" borderId="16" xfId="1" applyNumberFormat="1" applyFont="1" applyFill="1" applyBorder="1" applyAlignment="1">
      <alignment vertical="center"/>
    </xf>
    <xf numFmtId="0" fontId="16" fillId="0" borderId="18" xfId="0" applyFont="1" applyFill="1" applyBorder="1"/>
    <xf numFmtId="187" fontId="17" fillId="0" borderId="0" xfId="1" applyNumberFormat="1" applyFont="1" applyFill="1" applyBorder="1" applyAlignment="1">
      <alignment vertical="center"/>
    </xf>
    <xf numFmtId="187" fontId="17" fillId="0" borderId="7" xfId="1" applyNumberFormat="1" applyFont="1" applyFill="1" applyBorder="1" applyAlignment="1">
      <alignment vertical="center"/>
    </xf>
    <xf numFmtId="0" fontId="16" fillId="0" borderId="6" xfId="0" applyFont="1" applyFill="1" applyBorder="1"/>
    <xf numFmtId="187" fontId="17" fillId="0" borderId="4" xfId="1" applyNumberFormat="1" applyFont="1" applyFill="1" applyBorder="1" applyAlignment="1">
      <alignment vertical="center"/>
    </xf>
    <xf numFmtId="0" fontId="17" fillId="0" borderId="16" xfId="0" applyFont="1" applyFill="1" applyBorder="1"/>
    <xf numFmtId="0" fontId="17" fillId="0" borderId="17" xfId="0" applyFont="1" applyFill="1" applyBorder="1"/>
    <xf numFmtId="0" fontId="17" fillId="0" borderId="19" xfId="0" applyFont="1" applyFill="1" applyBorder="1"/>
    <xf numFmtId="0" fontId="17" fillId="0" borderId="12" xfId="0" applyFont="1" applyFill="1" applyBorder="1"/>
    <xf numFmtId="0" fontId="17" fillId="0" borderId="15" xfId="0" applyFont="1" applyFill="1" applyBorder="1"/>
    <xf numFmtId="0" fontId="17" fillId="0" borderId="13" xfId="0" applyFont="1" applyFill="1" applyBorder="1"/>
    <xf numFmtId="187" fontId="17" fillId="0" borderId="12" xfId="1" applyNumberFormat="1" applyFont="1" applyFill="1" applyBorder="1" applyAlignment="1">
      <alignment vertical="center"/>
    </xf>
    <xf numFmtId="187" fontId="17" fillId="0" borderId="12" xfId="1" applyNumberFormat="1" applyFont="1" applyFill="1" applyBorder="1" applyAlignment="1">
      <alignment horizontal="center" vertical="center"/>
    </xf>
    <xf numFmtId="43" fontId="17" fillId="0" borderId="5" xfId="1" applyFont="1" applyFill="1" applyBorder="1" applyAlignment="1">
      <alignment horizontal="center" vertical="center"/>
    </xf>
    <xf numFmtId="188" fontId="12" fillId="0" borderId="6" xfId="1" applyNumberFormat="1" applyFont="1" applyFill="1" applyBorder="1" applyAlignment="1">
      <alignment horizontal="center" vertical="center"/>
    </xf>
    <xf numFmtId="188" fontId="12" fillId="0" borderId="6" xfId="1" applyNumberFormat="1" applyFont="1" applyFill="1" applyBorder="1" applyAlignment="1">
      <alignment vertical="center"/>
    </xf>
    <xf numFmtId="0" fontId="17" fillId="0" borderId="11" xfId="0" applyFont="1" applyFill="1" applyBorder="1"/>
    <xf numFmtId="0" fontId="17" fillId="0" borderId="10" xfId="0" applyFont="1" applyFill="1" applyBorder="1"/>
    <xf numFmtId="187" fontId="17" fillId="0" borderId="11" xfId="1" applyNumberFormat="1" applyFont="1" applyFill="1" applyBorder="1" applyAlignment="1">
      <alignment vertical="center"/>
    </xf>
    <xf numFmtId="187" fontId="17" fillId="0" borderId="11" xfId="1" applyNumberFormat="1" applyFont="1" applyFill="1" applyBorder="1" applyAlignment="1">
      <alignment horizontal="center" vertical="center"/>
    </xf>
    <xf numFmtId="187" fontId="23" fillId="0" borderId="12" xfId="1" applyNumberFormat="1" applyFont="1" applyFill="1" applyBorder="1" applyAlignment="1">
      <alignment horizontal="center" vertical="center"/>
    </xf>
    <xf numFmtId="187" fontId="16" fillId="0" borderId="7" xfId="0" applyNumberFormat="1" applyFont="1" applyFill="1" applyBorder="1"/>
    <xf numFmtId="0" fontId="13" fillId="0" borderId="15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center" vertical="top" wrapText="1"/>
    </xf>
    <xf numFmtId="187" fontId="7" fillId="0" borderId="5" xfId="1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center"/>
    </xf>
    <xf numFmtId="187" fontId="7" fillId="0" borderId="4" xfId="1" applyNumberFormat="1" applyFont="1" applyFill="1" applyBorder="1" applyAlignment="1">
      <alignment horizontal="center" vertical="top"/>
    </xf>
    <xf numFmtId="0" fontId="7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187" fontId="7" fillId="0" borderId="24" xfId="1" applyNumberFormat="1" applyFont="1" applyFill="1" applyBorder="1" applyAlignment="1">
      <alignment horizontal="center" vertical="center"/>
    </xf>
    <xf numFmtId="43" fontId="7" fillId="0" borderId="0" xfId="1" applyFont="1" applyFill="1" applyBorder="1" applyAlignment="1">
      <alignment horizontal="center" vertical="center"/>
    </xf>
    <xf numFmtId="187" fontId="7" fillId="0" borderId="0" xfId="1" applyNumberFormat="1" applyFont="1" applyFill="1" applyBorder="1" applyAlignment="1">
      <alignment horizontal="center" vertical="center"/>
    </xf>
    <xf numFmtId="187" fontId="7" fillId="0" borderId="5" xfId="1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 wrapText="1"/>
    </xf>
    <xf numFmtId="187" fontId="7" fillId="0" borderId="21" xfId="1" applyNumberFormat="1" applyFont="1" applyFill="1" applyBorder="1" applyAlignment="1">
      <alignment horizontal="center" vertical="top"/>
    </xf>
    <xf numFmtId="0" fontId="7" fillId="0" borderId="28" xfId="0" applyFont="1" applyFill="1" applyBorder="1" applyAlignment="1">
      <alignment vertical="top" wrapText="1"/>
    </xf>
    <xf numFmtId="0" fontId="7" fillId="0" borderId="23" xfId="0" applyFont="1" applyFill="1" applyBorder="1" applyAlignment="1">
      <alignment vertical="top" wrapText="1"/>
    </xf>
    <xf numFmtId="187" fontId="7" fillId="0" borderId="24" xfId="1" applyNumberFormat="1" applyFont="1" applyFill="1" applyBorder="1" applyAlignment="1">
      <alignment horizontal="center" vertical="top"/>
    </xf>
    <xf numFmtId="0" fontId="7" fillId="0" borderId="20" xfId="0" applyFont="1" applyFill="1" applyBorder="1" applyAlignment="1">
      <alignment vertical="top" wrapText="1"/>
    </xf>
    <xf numFmtId="187" fontId="7" fillId="0" borderId="6" xfId="1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top"/>
    </xf>
    <xf numFmtId="0" fontId="3" fillId="0" borderId="31" xfId="0" applyFont="1" applyFill="1" applyBorder="1"/>
    <xf numFmtId="0" fontId="3" fillId="0" borderId="4" xfId="0" applyFont="1" applyFill="1" applyBorder="1" applyAlignment="1">
      <alignment vertical="top"/>
    </xf>
    <xf numFmtId="0" fontId="25" fillId="0" borderId="0" xfId="0" applyFont="1" applyFill="1" applyBorder="1" applyAlignment="1">
      <alignment horizontal="left" vertical="center" wrapText="1"/>
    </xf>
    <xf numFmtId="187" fontId="3" fillId="0" borderId="5" xfId="1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wrapText="1"/>
    </xf>
    <xf numFmtId="187" fontId="7" fillId="0" borderId="21" xfId="1" applyNumberFormat="1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vertical="center"/>
    </xf>
    <xf numFmtId="0" fontId="7" fillId="0" borderId="28" xfId="0" applyFont="1" applyFill="1" applyBorder="1"/>
    <xf numFmtId="0" fontId="3" fillId="0" borderId="28" xfId="0" applyFont="1" applyFill="1" applyBorder="1"/>
    <xf numFmtId="0" fontId="3" fillId="0" borderId="23" xfId="0" applyFont="1" applyFill="1" applyBorder="1" applyAlignment="1">
      <alignment wrapText="1"/>
    </xf>
    <xf numFmtId="187" fontId="3" fillId="0" borderId="24" xfId="1" applyNumberFormat="1" applyFont="1" applyFill="1" applyBorder="1" applyAlignment="1">
      <alignment vertical="center"/>
    </xf>
    <xf numFmtId="187" fontId="7" fillId="0" borderId="5" xfId="1" applyNumberFormat="1" applyFont="1" applyFill="1" applyBorder="1" applyAlignment="1">
      <alignment vertical="center"/>
    </xf>
    <xf numFmtId="187" fontId="3" fillId="0" borderId="5" xfId="1" applyNumberFormat="1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left" vertical="center" wrapText="1"/>
    </xf>
    <xf numFmtId="0" fontId="7" fillId="0" borderId="28" xfId="0" applyFont="1" applyFill="1" applyBorder="1" applyAlignment="1">
      <alignment wrapText="1"/>
    </xf>
    <xf numFmtId="187" fontId="3" fillId="0" borderId="24" xfId="1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3" fontId="7" fillId="0" borderId="6" xfId="2" applyNumberFormat="1" applyFont="1" applyFill="1" applyBorder="1" applyAlignment="1">
      <alignment horizontal="center" vertical="center" wrapText="1"/>
    </xf>
    <xf numFmtId="3" fontId="7" fillId="0" borderId="4" xfId="2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3" fontId="7" fillId="0" borderId="6" xfId="2" applyNumberFormat="1" applyFont="1" applyFill="1" applyBorder="1" applyAlignment="1">
      <alignment horizontal="center" vertical="top" wrapText="1"/>
    </xf>
    <xf numFmtId="3" fontId="7" fillId="0" borderId="7" xfId="2" applyNumberFormat="1" applyFont="1" applyFill="1" applyBorder="1" applyAlignment="1">
      <alignment horizontal="center" vertical="top" wrapText="1"/>
    </xf>
    <xf numFmtId="3" fontId="7" fillId="0" borderId="4" xfId="2" applyNumberFormat="1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3" fontId="7" fillId="0" borderId="6" xfId="2" applyNumberFormat="1" applyFont="1" applyFill="1" applyBorder="1" applyAlignment="1">
      <alignment horizontal="center" vertical="center"/>
    </xf>
    <xf numFmtId="3" fontId="7" fillId="0" borderId="7" xfId="2" applyNumberFormat="1" applyFont="1" applyFill="1" applyBorder="1" applyAlignment="1">
      <alignment horizontal="center" vertical="center"/>
    </xf>
    <xf numFmtId="3" fontId="7" fillId="0" borderId="4" xfId="2" applyNumberFormat="1" applyFont="1" applyFill="1" applyBorder="1" applyAlignment="1">
      <alignment horizontal="center" vertical="center"/>
    </xf>
    <xf numFmtId="3" fontId="7" fillId="0" borderId="6" xfId="2" applyNumberFormat="1" applyFont="1" applyFill="1" applyBorder="1" applyAlignment="1">
      <alignment horizontal="center" vertical="top"/>
    </xf>
    <xf numFmtId="3" fontId="7" fillId="0" borderId="7" xfId="2" applyNumberFormat="1" applyFont="1" applyFill="1" applyBorder="1" applyAlignment="1">
      <alignment horizontal="center" vertical="top"/>
    </xf>
    <xf numFmtId="3" fontId="7" fillId="0" borderId="4" xfId="2" applyNumberFormat="1" applyFont="1" applyFill="1" applyBorder="1" applyAlignment="1">
      <alignment horizontal="center" vertical="top"/>
    </xf>
    <xf numFmtId="0" fontId="8" fillId="0" borderId="9" xfId="0" applyFont="1" applyBorder="1" applyAlignment="1">
      <alignment horizontal="right"/>
    </xf>
    <xf numFmtId="43" fontId="3" fillId="0" borderId="6" xfId="1" applyFont="1" applyBorder="1" applyAlignment="1">
      <alignment horizontal="center" vertical="top"/>
    </xf>
    <xf numFmtId="43" fontId="3" fillId="0" borderId="4" xfId="1" applyFont="1" applyBorder="1" applyAlignment="1">
      <alignment horizontal="center" vertical="top"/>
    </xf>
    <xf numFmtId="0" fontId="7" fillId="0" borderId="6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49" fontId="7" fillId="0" borderId="6" xfId="2" applyNumberFormat="1" applyFont="1" applyFill="1" applyBorder="1" applyAlignment="1">
      <alignment horizontal="left" vertical="top"/>
    </xf>
    <xf numFmtId="49" fontId="7" fillId="0" borderId="4" xfId="2" applyNumberFormat="1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7" fillId="0" borderId="6" xfId="0" applyFont="1" applyFill="1" applyBorder="1" applyAlignment="1">
      <alignment horizontal="center" vertical="top" wrapText="1"/>
    </xf>
    <xf numFmtId="0" fontId="7" fillId="0" borderId="7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top" wrapText="1"/>
    </xf>
    <xf numFmtId="3" fontId="7" fillId="0" borderId="7" xfId="0" applyNumberFormat="1" applyFont="1" applyFill="1" applyBorder="1" applyAlignment="1">
      <alignment horizontal="center" vertical="top" wrapText="1"/>
    </xf>
    <xf numFmtId="3" fontId="7" fillId="0" borderId="4" xfId="0" applyNumberFormat="1" applyFont="1" applyFill="1" applyBorder="1" applyAlignment="1">
      <alignment horizontal="center" vertical="top" wrapText="1"/>
    </xf>
    <xf numFmtId="3" fontId="7" fillId="0" borderId="6" xfId="0" applyNumberFormat="1" applyFont="1" applyFill="1" applyBorder="1" applyAlignment="1">
      <alignment horizontal="center" vertical="top"/>
    </xf>
    <xf numFmtId="3" fontId="7" fillId="0" borderId="7" xfId="0" applyNumberFormat="1" applyFont="1" applyFill="1" applyBorder="1" applyAlignment="1">
      <alignment horizontal="center" vertical="top"/>
    </xf>
    <xf numFmtId="3" fontId="7" fillId="0" borderId="4" xfId="0" applyNumberFormat="1" applyFont="1" applyFill="1" applyBorder="1" applyAlignment="1">
      <alignment horizontal="center" vertical="top"/>
    </xf>
    <xf numFmtId="43" fontId="7" fillId="0" borderId="6" xfId="1" applyFont="1" applyFill="1" applyBorder="1" applyAlignment="1">
      <alignment horizontal="center" vertical="top"/>
    </xf>
    <xf numFmtId="43" fontId="7" fillId="0" borderId="7" xfId="1" applyFont="1" applyFill="1" applyBorder="1" applyAlignment="1">
      <alignment horizontal="center" vertical="top"/>
    </xf>
    <xf numFmtId="43" fontId="7" fillId="0" borderId="4" xfId="1" applyFont="1" applyFill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7" fillId="0" borderId="7" xfId="2" applyNumberFormat="1" applyFont="1" applyFill="1" applyBorder="1" applyAlignment="1">
      <alignment horizontal="center" vertical="center" wrapText="1"/>
    </xf>
    <xf numFmtId="43" fontId="7" fillId="0" borderId="6" xfId="1" applyNumberFormat="1" applyFont="1" applyFill="1" applyBorder="1" applyAlignment="1">
      <alignment horizontal="center" vertical="top"/>
    </xf>
    <xf numFmtId="43" fontId="7" fillId="0" borderId="7" xfId="1" applyNumberFormat="1" applyFont="1" applyFill="1" applyBorder="1" applyAlignment="1">
      <alignment horizontal="center" vertical="top"/>
    </xf>
    <xf numFmtId="43" fontId="7" fillId="0" borderId="4" xfId="1" applyNumberFormat="1" applyFont="1" applyFill="1" applyBorder="1" applyAlignment="1">
      <alignment horizontal="center" vertical="top"/>
    </xf>
    <xf numFmtId="3" fontId="7" fillId="0" borderId="6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3" fontId="7" fillId="0" borderId="4" xfId="0" applyNumberFormat="1" applyFont="1" applyFill="1" applyBorder="1" applyAlignment="1">
      <alignment horizontal="center" vertical="center"/>
    </xf>
    <xf numFmtId="3" fontId="7" fillId="0" borderId="6" xfId="0" applyNumberFormat="1" applyFont="1" applyFill="1" applyBorder="1" applyAlignment="1">
      <alignment horizontal="center" vertical="center" wrapText="1"/>
    </xf>
    <xf numFmtId="3" fontId="7" fillId="0" borderId="7" xfId="0" applyNumberFormat="1" applyFont="1" applyFill="1" applyBorder="1" applyAlignment="1">
      <alignment horizontal="center" vertical="center" wrapText="1"/>
    </xf>
    <xf numFmtId="3" fontId="7" fillId="0" borderId="4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43" fontId="13" fillId="3" borderId="12" xfId="1" applyFont="1" applyFill="1" applyBorder="1" applyAlignment="1">
      <alignment horizontal="center" vertical="center"/>
    </xf>
    <xf numFmtId="43" fontId="13" fillId="3" borderId="13" xfId="1" applyFont="1" applyFill="1" applyBorder="1" applyAlignment="1">
      <alignment horizontal="center" vertical="center"/>
    </xf>
    <xf numFmtId="43" fontId="13" fillId="3" borderId="6" xfId="1" applyFont="1" applyFill="1" applyBorder="1" applyAlignment="1">
      <alignment horizontal="center" vertical="center" wrapText="1"/>
    </xf>
    <xf numFmtId="43" fontId="13" fillId="3" borderId="4" xfId="1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/>
    </xf>
    <xf numFmtId="0" fontId="22" fillId="3" borderId="12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43" fontId="23" fillId="3" borderId="5" xfId="1" applyFont="1" applyFill="1" applyBorder="1" applyAlignment="1">
      <alignment horizontal="center" vertical="center"/>
    </xf>
    <xf numFmtId="43" fontId="23" fillId="3" borderId="6" xfId="1" applyFont="1" applyFill="1" applyBorder="1" applyAlignment="1">
      <alignment horizontal="center" vertical="center" wrapText="1"/>
    </xf>
    <xf numFmtId="43" fontId="23" fillId="3" borderId="4" xfId="1" applyFont="1" applyFill="1" applyBorder="1" applyAlignment="1">
      <alignment horizontal="center" vertical="center" wrapText="1"/>
    </xf>
    <xf numFmtId="0" fontId="23" fillId="3" borderId="8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43" fontId="23" fillId="3" borderId="12" xfId="1" applyFont="1" applyFill="1" applyBorder="1" applyAlignment="1">
      <alignment horizontal="center" vertical="center"/>
    </xf>
    <xf numFmtId="43" fontId="23" fillId="3" borderId="13" xfId="1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8" xfId="0" applyFont="1" applyFill="1" applyBorder="1" applyAlignment="1">
      <alignment horizontal="left" vertical="center"/>
    </xf>
    <xf numFmtId="0" fontId="23" fillId="3" borderId="16" xfId="0" applyFont="1" applyFill="1" applyBorder="1" applyAlignment="1">
      <alignment horizontal="left" vertical="center"/>
    </xf>
    <xf numFmtId="0" fontId="23" fillId="3" borderId="15" xfId="0" applyFont="1" applyFill="1" applyBorder="1" applyAlignment="1">
      <alignment horizontal="left" vertical="center"/>
    </xf>
    <xf numFmtId="0" fontId="23" fillId="3" borderId="17" xfId="0" applyFont="1" applyFill="1" applyBorder="1" applyAlignment="1">
      <alignment horizontal="left" vertical="center"/>
    </xf>
    <xf numFmtId="0" fontId="17" fillId="0" borderId="8" xfId="0" applyFont="1" applyFill="1" applyBorder="1" applyAlignment="1">
      <alignment horizontal="left" vertical="center"/>
    </xf>
    <xf numFmtId="0" fontId="17" fillId="0" borderId="16" xfId="0" applyFont="1" applyFill="1" applyBorder="1" applyAlignment="1">
      <alignment horizontal="left" vertical="center"/>
    </xf>
    <xf numFmtId="0" fontId="17" fillId="0" borderId="17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9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center"/>
    </xf>
    <xf numFmtId="0" fontId="23" fillId="0" borderId="15" xfId="0" applyFont="1" applyFill="1" applyBorder="1" applyAlignment="1">
      <alignment horizontal="center"/>
    </xf>
    <xf numFmtId="0" fontId="23" fillId="0" borderId="13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left" vertical="center"/>
    </xf>
    <xf numFmtId="0" fontId="17" fillId="0" borderId="18" xfId="0" applyFont="1" applyFill="1" applyBorder="1" applyAlignment="1">
      <alignment horizontal="center"/>
    </xf>
    <xf numFmtId="0" fontId="17" fillId="0" borderId="19" xfId="0" applyFont="1" applyFill="1" applyBorder="1" applyAlignment="1">
      <alignment horizontal="center"/>
    </xf>
    <xf numFmtId="0" fontId="17" fillId="0" borderId="18" xfId="0" applyFont="1" applyFill="1" applyBorder="1" applyAlignment="1">
      <alignment horizontal="left"/>
    </xf>
    <xf numFmtId="0" fontId="17" fillId="0" borderId="14" xfId="0" applyFont="1" applyFill="1" applyBorder="1" applyAlignment="1">
      <alignment horizontal="left"/>
    </xf>
    <xf numFmtId="0" fontId="17" fillId="0" borderId="19" xfId="0" applyFont="1" applyFill="1" applyBorder="1" applyAlignment="1">
      <alignment horizontal="left"/>
    </xf>
    <xf numFmtId="0" fontId="23" fillId="0" borderId="4" xfId="0" applyFont="1" applyFill="1" applyBorder="1" applyAlignment="1">
      <alignment horizontal="center"/>
    </xf>
    <xf numFmtId="0" fontId="23" fillId="3" borderId="13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center"/>
    </xf>
    <xf numFmtId="15" fontId="3" fillId="0" borderId="5" xfId="0" quotePrefix="1" applyNumberFormat="1" applyFont="1" applyFill="1" applyBorder="1" applyAlignment="1">
      <alignment horizontal="center" vertical="top"/>
    </xf>
    <xf numFmtId="0" fontId="3" fillId="0" borderId="29" xfId="0" applyFont="1" applyFill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top"/>
    </xf>
    <xf numFmtId="0" fontId="3" fillId="0" borderId="22" xfId="0" applyFont="1" applyFill="1" applyBorder="1" applyAlignment="1">
      <alignment horizontal="center" vertical="top"/>
    </xf>
    <xf numFmtId="0" fontId="3" fillId="0" borderId="24" xfId="0" applyFont="1" applyFill="1" applyBorder="1" applyAlignment="1">
      <alignment horizontal="center" vertical="top"/>
    </xf>
    <xf numFmtId="0" fontId="3" fillId="0" borderId="25" xfId="0" applyFont="1" applyFill="1" applyBorder="1" applyAlignment="1">
      <alignment horizontal="center" vertical="top"/>
    </xf>
    <xf numFmtId="187" fontId="7" fillId="0" borderId="5" xfId="3" applyNumberFormat="1" applyFont="1" applyFill="1" applyBorder="1" applyAlignment="1">
      <alignment horizontal="center" vertical="center"/>
    </xf>
    <xf numFmtId="187" fontId="7" fillId="0" borderId="24" xfId="3" applyNumberFormat="1" applyFont="1" applyFill="1" applyBorder="1" applyAlignment="1">
      <alignment horizontal="center" vertical="center"/>
    </xf>
    <xf numFmtId="15" fontId="3" fillId="0" borderId="21" xfId="0" quotePrefix="1" applyNumberFormat="1" applyFont="1" applyFill="1" applyBorder="1" applyAlignment="1">
      <alignment horizontal="center" vertical="center" wrapText="1"/>
    </xf>
    <xf numFmtId="0" fontId="3" fillId="0" borderId="5" xfId="0" quotePrefix="1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187" fontId="7" fillId="0" borderId="21" xfId="3" applyNumberFormat="1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vertical="center" wrapText="1"/>
    </xf>
    <xf numFmtId="0" fontId="3" fillId="0" borderId="6" xfId="0" quotePrefix="1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wrapText="1"/>
    </xf>
    <xf numFmtId="0" fontId="3" fillId="0" borderId="28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15" fontId="3" fillId="0" borderId="21" xfId="0" quotePrefix="1" applyNumberFormat="1" applyFont="1" applyFill="1" applyBorder="1" applyAlignment="1">
      <alignment horizontal="center" vertical="center"/>
    </xf>
    <xf numFmtId="15" fontId="3" fillId="0" borderId="5" xfId="0" quotePrefix="1" applyNumberFormat="1" applyFont="1" applyFill="1" applyBorder="1" applyAlignment="1">
      <alignment horizontal="center" vertical="center"/>
    </xf>
    <xf numFmtId="15" fontId="3" fillId="0" borderId="24" xfId="0" quotePrefix="1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top" wrapText="1"/>
    </xf>
    <xf numFmtId="0" fontId="7" fillId="0" borderId="35" xfId="0" applyFont="1" applyFill="1" applyBorder="1" applyAlignment="1">
      <alignment vertical="top"/>
    </xf>
    <xf numFmtId="0" fontId="3" fillId="0" borderId="27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vertical="top"/>
    </xf>
    <xf numFmtId="0" fontId="3" fillId="0" borderId="31" xfId="0" applyFont="1" applyFill="1" applyBorder="1" applyAlignment="1">
      <alignment vertical="top"/>
    </xf>
    <xf numFmtId="0" fontId="7" fillId="0" borderId="37" xfId="0" applyFont="1" applyFill="1" applyBorder="1" applyAlignment="1">
      <alignment vertical="top"/>
    </xf>
    <xf numFmtId="0" fontId="7" fillId="0" borderId="28" xfId="0" applyFont="1" applyFill="1" applyBorder="1" applyAlignment="1">
      <alignment vertical="top"/>
    </xf>
    <xf numFmtId="187" fontId="7" fillId="0" borderId="33" xfId="1" applyNumberFormat="1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21" xfId="0" quotePrefix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187" fontId="7" fillId="0" borderId="6" xfId="1" applyNumberFormat="1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vertical="center"/>
    </xf>
    <xf numFmtId="187" fontId="7" fillId="0" borderId="7" xfId="1" applyNumberFormat="1" applyFont="1" applyFill="1" applyBorder="1" applyAlignment="1">
      <alignment horizontal="center" vertical="center"/>
    </xf>
    <xf numFmtId="0" fontId="3" fillId="0" borderId="7" xfId="0" applyFont="1" applyFill="1" applyBorder="1"/>
    <xf numFmtId="0" fontId="3" fillId="0" borderId="39" xfId="0" applyFont="1" applyFill="1" applyBorder="1"/>
    <xf numFmtId="0" fontId="3" fillId="0" borderId="6" xfId="0" applyFont="1" applyFill="1" applyBorder="1" applyAlignment="1">
      <alignment horizontal="center" vertical="center" wrapText="1"/>
    </xf>
    <xf numFmtId="43" fontId="7" fillId="0" borderId="4" xfId="1" applyFont="1" applyFill="1" applyBorder="1" applyAlignment="1">
      <alignment horizontal="center" vertical="center"/>
    </xf>
    <xf numFmtId="0" fontId="3" fillId="0" borderId="6" xfId="0" quotePrefix="1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top" wrapText="1"/>
    </xf>
    <xf numFmtId="0" fontId="3" fillId="4" borderId="22" xfId="0" applyFont="1" applyFill="1" applyBorder="1" applyAlignment="1">
      <alignment horizontal="center" vertical="top" wrapText="1"/>
    </xf>
    <xf numFmtId="0" fontId="7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43" fontId="7" fillId="4" borderId="21" xfId="1" applyFont="1" applyFill="1" applyBorder="1" applyAlignment="1">
      <alignment horizontal="center" vertical="top" wrapText="1"/>
    </xf>
    <xf numFmtId="43" fontId="7" fillId="4" borderId="24" xfId="1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43" fontId="28" fillId="4" borderId="21" xfId="1" applyFont="1" applyFill="1" applyBorder="1" applyAlignment="1">
      <alignment horizontal="center" vertical="top" wrapText="1"/>
    </xf>
    <xf numFmtId="43" fontId="28" fillId="4" borderId="24" xfId="1" applyFont="1" applyFill="1" applyBorder="1" applyAlignment="1">
      <alignment horizontal="center" vertical="top" wrapText="1"/>
    </xf>
    <xf numFmtId="187" fontId="28" fillId="0" borderId="5" xfId="1" applyNumberFormat="1" applyFont="1" applyFill="1" applyBorder="1" applyAlignment="1">
      <alignment horizontal="center" vertical="center"/>
    </xf>
    <xf numFmtId="187" fontId="28" fillId="0" borderId="24" xfId="1" applyNumberFormat="1" applyFont="1" applyFill="1" applyBorder="1" applyAlignment="1">
      <alignment horizontal="center" vertical="center"/>
    </xf>
    <xf numFmtId="187" fontId="28" fillId="0" borderId="5" xfId="1" applyNumberFormat="1" applyFont="1" applyFill="1" applyBorder="1" applyAlignment="1">
      <alignment horizontal="center" vertical="top"/>
    </xf>
    <xf numFmtId="187" fontId="28" fillId="0" borderId="21" xfId="1" applyNumberFormat="1" applyFont="1" applyFill="1" applyBorder="1" applyAlignment="1">
      <alignment horizontal="center" vertical="top"/>
    </xf>
    <xf numFmtId="187" fontId="28" fillId="0" borderId="24" xfId="1" applyNumberFormat="1" applyFont="1" applyFill="1" applyBorder="1" applyAlignment="1">
      <alignment horizontal="center" vertical="top"/>
    </xf>
    <xf numFmtId="0" fontId="7" fillId="5" borderId="0" xfId="0" applyFont="1" applyFill="1" applyAlignment="1">
      <alignment vertical="center"/>
    </xf>
    <xf numFmtId="0" fontId="26" fillId="5" borderId="0" xfId="0" applyFont="1" applyFill="1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27" fillId="5" borderId="0" xfId="0" applyFont="1" applyFill="1" applyBorder="1" applyAlignment="1">
      <alignment horizontal="left" vertical="center"/>
    </xf>
    <xf numFmtId="0" fontId="3" fillId="0" borderId="24" xfId="0" quotePrefix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เครื่องหมายจุลภาค 2" xfId="3"/>
    <cellStyle name="ปกติ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view="pageBreakPreview" zoomScale="99" zoomScaleNormal="100" zoomScaleSheetLayoutView="99" workbookViewId="0">
      <selection activeCell="F5" sqref="F5"/>
    </sheetView>
  </sheetViews>
  <sheetFormatPr defaultRowHeight="24.6" x14ac:dyDescent="0.7"/>
  <cols>
    <col min="1" max="1" width="6.796875" style="2" customWidth="1"/>
    <col min="2" max="2" width="38.296875" style="1" customWidth="1"/>
    <col min="3" max="3" width="16.09765625" style="3" customWidth="1"/>
    <col min="4" max="4" width="9.8984375" style="1" bestFit="1" customWidth="1"/>
    <col min="5" max="5" width="19" style="1" customWidth="1"/>
    <col min="6" max="6" width="16.3984375" style="1" bestFit="1" customWidth="1"/>
    <col min="7" max="7" width="16.5" style="1" customWidth="1"/>
    <col min="8" max="16384" width="8.796875" style="1"/>
  </cols>
  <sheetData>
    <row r="1" spans="1:7" ht="27" x14ac:dyDescent="0.75">
      <c r="A1" s="395" t="s">
        <v>0</v>
      </c>
      <c r="B1" s="395"/>
      <c r="C1" s="395"/>
      <c r="D1" s="395"/>
      <c r="E1" s="395"/>
      <c r="F1" s="395"/>
      <c r="G1" s="395"/>
    </row>
    <row r="2" spans="1:7" ht="30" x14ac:dyDescent="0.85">
      <c r="A2" s="396" t="s">
        <v>1</v>
      </c>
      <c r="B2" s="396"/>
      <c r="C2" s="396"/>
      <c r="D2" s="396"/>
      <c r="E2" s="396"/>
      <c r="F2" s="396"/>
      <c r="G2" s="396"/>
    </row>
    <row r="3" spans="1:7" ht="21" customHeight="1" thickBot="1" x14ac:dyDescent="0.75">
      <c r="F3" s="409"/>
      <c r="G3" s="409"/>
    </row>
    <row r="4" spans="1:7" ht="43.8" customHeight="1" thickBot="1" x14ac:dyDescent="0.75">
      <c r="A4" s="4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5" t="s">
        <v>7</v>
      </c>
      <c r="G4" s="7" t="s">
        <v>8</v>
      </c>
    </row>
    <row r="5" spans="1:7" ht="123" x14ac:dyDescent="0.7">
      <c r="A5" s="8">
        <v>1</v>
      </c>
      <c r="B5" s="9" t="s">
        <v>9</v>
      </c>
      <c r="C5" s="10" t="s">
        <v>324</v>
      </c>
      <c r="D5" s="11">
        <v>5000</v>
      </c>
      <c r="E5" s="12" t="s">
        <v>10</v>
      </c>
      <c r="F5" s="13" t="s">
        <v>11</v>
      </c>
      <c r="G5" s="14"/>
    </row>
    <row r="6" spans="1:7" ht="98.4" x14ac:dyDescent="0.7">
      <c r="A6" s="15">
        <v>2</v>
      </c>
      <c r="B6" s="16" t="s">
        <v>12</v>
      </c>
      <c r="C6" s="17" t="s">
        <v>307</v>
      </c>
      <c r="D6" s="18">
        <v>5000</v>
      </c>
      <c r="E6" s="19" t="s">
        <v>10</v>
      </c>
      <c r="F6" s="20" t="s">
        <v>11</v>
      </c>
      <c r="G6" s="21"/>
    </row>
    <row r="7" spans="1:7" ht="98.4" x14ac:dyDescent="0.7">
      <c r="A7" s="15">
        <v>3</v>
      </c>
      <c r="B7" s="22" t="s">
        <v>13</v>
      </c>
      <c r="C7" s="17" t="s">
        <v>308</v>
      </c>
      <c r="D7" s="23">
        <v>10000</v>
      </c>
      <c r="E7" s="19" t="s">
        <v>10</v>
      </c>
      <c r="F7" s="20" t="s">
        <v>11</v>
      </c>
      <c r="G7" s="21"/>
    </row>
    <row r="8" spans="1:7" ht="98.4" x14ac:dyDescent="0.7">
      <c r="A8" s="15">
        <v>4</v>
      </c>
      <c r="B8" s="24" t="s">
        <v>14</v>
      </c>
      <c r="C8" s="17" t="s">
        <v>309</v>
      </c>
      <c r="D8" s="25">
        <v>40000</v>
      </c>
      <c r="E8" s="19" t="s">
        <v>10</v>
      </c>
      <c r="F8" s="26" t="s">
        <v>15</v>
      </c>
      <c r="G8" s="27">
        <v>40000</v>
      </c>
    </row>
    <row r="9" spans="1:7" ht="98.4" x14ac:dyDescent="0.7">
      <c r="A9" s="15">
        <v>5</v>
      </c>
      <c r="B9" s="28" t="s">
        <v>16</v>
      </c>
      <c r="C9" s="17" t="s">
        <v>310</v>
      </c>
      <c r="D9" s="25">
        <v>5000</v>
      </c>
      <c r="E9" s="19" t="s">
        <v>10</v>
      </c>
      <c r="F9" s="20" t="s">
        <v>11</v>
      </c>
      <c r="G9" s="21"/>
    </row>
    <row r="10" spans="1:7" ht="98.4" x14ac:dyDescent="0.7">
      <c r="A10" s="15">
        <v>6</v>
      </c>
      <c r="B10" s="29" t="s">
        <v>17</v>
      </c>
      <c r="C10" s="17" t="s">
        <v>311</v>
      </c>
      <c r="D10" s="25">
        <v>10000</v>
      </c>
      <c r="E10" s="19" t="s">
        <v>10</v>
      </c>
      <c r="F10" s="20" t="s">
        <v>11</v>
      </c>
      <c r="G10" s="21"/>
    </row>
    <row r="11" spans="1:7" ht="98.4" x14ac:dyDescent="0.7">
      <c r="A11" s="15">
        <v>7</v>
      </c>
      <c r="B11" s="20" t="s">
        <v>18</v>
      </c>
      <c r="C11" s="17" t="s">
        <v>312</v>
      </c>
      <c r="D11" s="23">
        <v>10000</v>
      </c>
      <c r="E11" s="19" t="s">
        <v>10</v>
      </c>
      <c r="F11" s="20" t="s">
        <v>11</v>
      </c>
      <c r="G11" s="21"/>
    </row>
    <row r="12" spans="1:7" ht="98.4" x14ac:dyDescent="0.7">
      <c r="A12" s="15">
        <v>8</v>
      </c>
      <c r="B12" s="30" t="s">
        <v>19</v>
      </c>
      <c r="C12" s="17" t="s">
        <v>312</v>
      </c>
      <c r="D12" s="23">
        <v>10000</v>
      </c>
      <c r="E12" s="19" t="s">
        <v>10</v>
      </c>
      <c r="F12" s="20" t="s">
        <v>11</v>
      </c>
      <c r="G12" s="21"/>
    </row>
    <row r="13" spans="1:7" ht="98.4" x14ac:dyDescent="0.7">
      <c r="A13" s="15">
        <v>9</v>
      </c>
      <c r="B13" s="31" t="s">
        <v>20</v>
      </c>
      <c r="C13" s="32" t="s">
        <v>306</v>
      </c>
      <c r="D13" s="23">
        <v>4750000</v>
      </c>
      <c r="E13" s="19" t="s">
        <v>10</v>
      </c>
      <c r="F13" s="33" t="s">
        <v>21</v>
      </c>
      <c r="G13" s="27">
        <v>1945200</v>
      </c>
    </row>
    <row r="14" spans="1:7" ht="123" x14ac:dyDescent="0.7">
      <c r="A14" s="15">
        <v>10</v>
      </c>
      <c r="B14" s="31" t="s">
        <v>22</v>
      </c>
      <c r="C14" s="34" t="s">
        <v>305</v>
      </c>
      <c r="D14" s="35">
        <v>970000</v>
      </c>
      <c r="E14" s="19" t="s">
        <v>10</v>
      </c>
      <c r="F14" s="33" t="s">
        <v>21</v>
      </c>
      <c r="G14" s="27">
        <v>391600</v>
      </c>
    </row>
    <row r="15" spans="1:7" ht="123" x14ac:dyDescent="0.7">
      <c r="A15" s="15">
        <v>11</v>
      </c>
      <c r="B15" s="31" t="s">
        <v>23</v>
      </c>
      <c r="C15" s="36" t="s">
        <v>304</v>
      </c>
      <c r="D15" s="37">
        <v>30000</v>
      </c>
      <c r="E15" s="19" t="s">
        <v>10</v>
      </c>
      <c r="F15" s="33" t="s">
        <v>21</v>
      </c>
      <c r="G15" s="27">
        <v>5000</v>
      </c>
    </row>
    <row r="16" spans="1:7" ht="49.2" hidden="1" x14ac:dyDescent="0.7">
      <c r="A16" s="15">
        <v>12</v>
      </c>
      <c r="B16" s="31" t="s">
        <v>24</v>
      </c>
      <c r="C16" s="38" t="s">
        <v>25</v>
      </c>
      <c r="D16" s="35">
        <v>100000</v>
      </c>
      <c r="E16" s="19" t="s">
        <v>10</v>
      </c>
      <c r="F16" s="20" t="s">
        <v>11</v>
      </c>
      <c r="G16" s="21"/>
    </row>
    <row r="17" spans="1:9" ht="49.2" hidden="1" x14ac:dyDescent="0.7">
      <c r="A17" s="15">
        <v>13</v>
      </c>
      <c r="B17" s="31" t="s">
        <v>26</v>
      </c>
      <c r="C17" s="34"/>
      <c r="D17" s="35">
        <v>100000</v>
      </c>
      <c r="E17" s="19" t="s">
        <v>27</v>
      </c>
      <c r="F17" s="21" t="s">
        <v>28</v>
      </c>
      <c r="G17" s="21"/>
    </row>
    <row r="18" spans="1:9" ht="49.2" hidden="1" x14ac:dyDescent="0.7">
      <c r="A18" s="15">
        <v>14</v>
      </c>
      <c r="B18" s="30" t="s">
        <v>29</v>
      </c>
      <c r="C18" s="34"/>
      <c r="D18" s="35">
        <v>338000</v>
      </c>
      <c r="E18" s="19" t="s">
        <v>10</v>
      </c>
      <c r="F18" s="21"/>
      <c r="G18" s="21"/>
    </row>
    <row r="19" spans="1:9" ht="49.2" hidden="1" x14ac:dyDescent="0.7">
      <c r="A19" s="15">
        <v>15</v>
      </c>
      <c r="B19" s="31" t="s">
        <v>30</v>
      </c>
      <c r="C19" s="34"/>
      <c r="D19" s="35">
        <v>135000</v>
      </c>
      <c r="E19" s="19" t="s">
        <v>10</v>
      </c>
      <c r="F19" s="33" t="s">
        <v>21</v>
      </c>
      <c r="G19" s="21"/>
    </row>
    <row r="20" spans="1:9" ht="49.2" hidden="1" x14ac:dyDescent="0.7">
      <c r="A20" s="15">
        <v>16</v>
      </c>
      <c r="B20" s="31" t="s">
        <v>31</v>
      </c>
      <c r="C20" s="34"/>
      <c r="D20" s="35">
        <v>222000</v>
      </c>
      <c r="E20" s="19" t="s">
        <v>10</v>
      </c>
      <c r="F20" s="15" t="s">
        <v>11</v>
      </c>
      <c r="G20" s="21"/>
    </row>
    <row r="21" spans="1:9" ht="63" x14ac:dyDescent="0.7">
      <c r="A21" s="15">
        <v>17</v>
      </c>
      <c r="B21" s="31" t="s">
        <v>32</v>
      </c>
      <c r="C21" s="39" t="s">
        <v>33</v>
      </c>
      <c r="D21" s="35">
        <v>5000</v>
      </c>
      <c r="E21" s="19" t="s">
        <v>10</v>
      </c>
      <c r="F21" s="26" t="s">
        <v>28</v>
      </c>
      <c r="G21" s="40">
        <v>3000</v>
      </c>
    </row>
    <row r="22" spans="1:9" ht="63" x14ac:dyDescent="0.7">
      <c r="A22" s="15">
        <v>18</v>
      </c>
      <c r="B22" s="31" t="s">
        <v>34</v>
      </c>
      <c r="C22" s="39" t="s">
        <v>33</v>
      </c>
      <c r="D22" s="35">
        <v>3000</v>
      </c>
      <c r="E22" s="19" t="s">
        <v>10</v>
      </c>
      <c r="F22" s="15" t="s">
        <v>11</v>
      </c>
      <c r="G22" s="21"/>
    </row>
    <row r="23" spans="1:9" ht="63" x14ac:dyDescent="0.7">
      <c r="A23" s="15">
        <v>19</v>
      </c>
      <c r="B23" s="30" t="s">
        <v>35</v>
      </c>
      <c r="C23" s="39" t="s">
        <v>33</v>
      </c>
      <c r="D23" s="35">
        <v>10000</v>
      </c>
      <c r="E23" s="19" t="s">
        <v>10</v>
      </c>
      <c r="F23" s="15" t="s">
        <v>11</v>
      </c>
      <c r="G23" s="21"/>
    </row>
    <row r="24" spans="1:9" ht="63" x14ac:dyDescent="0.7">
      <c r="A24" s="15">
        <v>20</v>
      </c>
      <c r="B24" s="31" t="s">
        <v>36</v>
      </c>
      <c r="C24" s="39" t="s">
        <v>33</v>
      </c>
      <c r="D24" s="35">
        <v>10000</v>
      </c>
      <c r="E24" s="19" t="s">
        <v>10</v>
      </c>
      <c r="F24" s="15" t="s">
        <v>11</v>
      </c>
      <c r="G24" s="21"/>
    </row>
    <row r="25" spans="1:9" ht="63" x14ac:dyDescent="0.7">
      <c r="A25" s="15">
        <v>21</v>
      </c>
      <c r="B25" s="30" t="s">
        <v>37</v>
      </c>
      <c r="C25" s="39" t="s">
        <v>33</v>
      </c>
      <c r="D25" s="35">
        <v>20000</v>
      </c>
      <c r="E25" s="19" t="s">
        <v>10</v>
      </c>
      <c r="F25" s="15" t="s">
        <v>11</v>
      </c>
      <c r="G25" s="21"/>
    </row>
    <row r="26" spans="1:9" ht="63" x14ac:dyDescent="0.7">
      <c r="A26" s="15" t="s">
        <v>38</v>
      </c>
      <c r="B26" s="31" t="s">
        <v>39</v>
      </c>
      <c r="C26" s="39" t="s">
        <v>33</v>
      </c>
      <c r="D26" s="35">
        <v>100000</v>
      </c>
      <c r="E26" s="19" t="s">
        <v>10</v>
      </c>
      <c r="F26" s="15" t="s">
        <v>11</v>
      </c>
      <c r="G26" s="21"/>
    </row>
    <row r="27" spans="1:9" x14ac:dyDescent="0.7">
      <c r="A27" s="41">
        <v>23</v>
      </c>
      <c r="B27" s="42" t="s">
        <v>40</v>
      </c>
      <c r="C27" s="397" t="s">
        <v>313</v>
      </c>
      <c r="D27" s="43">
        <v>35000</v>
      </c>
      <c r="E27" s="400" t="s">
        <v>41</v>
      </c>
      <c r="F27" s="43" t="s">
        <v>42</v>
      </c>
      <c r="G27" s="403"/>
    </row>
    <row r="28" spans="1:9" x14ac:dyDescent="0.7">
      <c r="A28" s="44"/>
      <c r="B28" s="45" t="s">
        <v>43</v>
      </c>
      <c r="C28" s="398"/>
      <c r="D28" s="46"/>
      <c r="E28" s="401"/>
      <c r="F28" s="46"/>
      <c r="G28" s="404"/>
      <c r="I28" s="47"/>
    </row>
    <row r="29" spans="1:9" x14ac:dyDescent="0.7">
      <c r="A29" s="44"/>
      <c r="B29" s="45" t="s">
        <v>44</v>
      </c>
      <c r="C29" s="398"/>
      <c r="D29" s="46"/>
      <c r="E29" s="401"/>
      <c r="F29" s="46"/>
      <c r="G29" s="404"/>
      <c r="I29" s="47"/>
    </row>
    <row r="30" spans="1:9" x14ac:dyDescent="0.7">
      <c r="A30" s="44"/>
      <c r="B30" s="45" t="s">
        <v>45</v>
      </c>
      <c r="C30" s="398"/>
      <c r="D30" s="46"/>
      <c r="E30" s="401"/>
      <c r="F30" s="46"/>
      <c r="G30" s="404"/>
      <c r="I30" s="47"/>
    </row>
    <row r="31" spans="1:9" x14ac:dyDescent="0.7">
      <c r="A31" s="44"/>
      <c r="B31" s="45" t="s">
        <v>46</v>
      </c>
      <c r="C31" s="398"/>
      <c r="D31" s="46"/>
      <c r="E31" s="401"/>
      <c r="F31" s="46"/>
      <c r="G31" s="404"/>
      <c r="I31" s="47"/>
    </row>
    <row r="32" spans="1:9" x14ac:dyDescent="0.7">
      <c r="A32" s="44"/>
      <c r="B32" s="45" t="s">
        <v>47</v>
      </c>
      <c r="C32" s="398"/>
      <c r="D32" s="46"/>
      <c r="E32" s="401"/>
      <c r="F32" s="46"/>
      <c r="G32" s="404"/>
      <c r="I32" s="47"/>
    </row>
    <row r="33" spans="1:10" x14ac:dyDescent="0.7">
      <c r="A33" s="48"/>
      <c r="B33" s="49" t="s">
        <v>48</v>
      </c>
      <c r="C33" s="399"/>
      <c r="D33" s="50"/>
      <c r="E33" s="402"/>
      <c r="F33" s="50"/>
      <c r="G33" s="405"/>
    </row>
    <row r="34" spans="1:10" x14ac:dyDescent="0.7">
      <c r="A34" s="41">
        <v>24</v>
      </c>
      <c r="B34" s="42" t="s">
        <v>49</v>
      </c>
      <c r="C34" s="397" t="s">
        <v>314</v>
      </c>
      <c r="D34" s="406">
        <v>140000</v>
      </c>
      <c r="E34" s="400" t="s">
        <v>50</v>
      </c>
      <c r="F34" s="406" t="s">
        <v>11</v>
      </c>
      <c r="G34" s="403"/>
    </row>
    <row r="35" spans="1:10" x14ac:dyDescent="0.7">
      <c r="A35" s="44"/>
      <c r="B35" s="51" t="s">
        <v>51</v>
      </c>
      <c r="C35" s="398"/>
      <c r="D35" s="407"/>
      <c r="E35" s="401"/>
      <c r="F35" s="407"/>
      <c r="G35" s="404"/>
    </row>
    <row r="36" spans="1:10" x14ac:dyDescent="0.7">
      <c r="A36" s="44"/>
      <c r="B36" s="51" t="s">
        <v>52</v>
      </c>
      <c r="C36" s="398"/>
      <c r="D36" s="407"/>
      <c r="E36" s="401"/>
      <c r="F36" s="407"/>
      <c r="G36" s="404"/>
    </row>
    <row r="37" spans="1:10" x14ac:dyDescent="0.7">
      <c r="A37" s="44"/>
      <c r="B37" s="51" t="s">
        <v>53</v>
      </c>
      <c r="C37" s="398"/>
      <c r="D37" s="407"/>
      <c r="E37" s="401"/>
      <c r="F37" s="407"/>
      <c r="G37" s="404"/>
    </row>
    <row r="38" spans="1:10" ht="65.400000000000006" customHeight="1" x14ac:dyDescent="0.7">
      <c r="A38" s="48"/>
      <c r="B38" s="13" t="s">
        <v>54</v>
      </c>
      <c r="C38" s="399"/>
      <c r="D38" s="408"/>
      <c r="E38" s="402"/>
      <c r="F38" s="408"/>
      <c r="G38" s="405"/>
    </row>
    <row r="39" spans="1:10" x14ac:dyDescent="0.7">
      <c r="A39" s="391">
        <v>25</v>
      </c>
      <c r="B39" s="416" t="s">
        <v>315</v>
      </c>
      <c r="C39" s="393" t="s">
        <v>316</v>
      </c>
      <c r="D39" s="406">
        <v>10000</v>
      </c>
      <c r="E39" s="400" t="s">
        <v>10</v>
      </c>
      <c r="F39" s="406" t="s">
        <v>11</v>
      </c>
      <c r="G39" s="403"/>
      <c r="J39" s="47"/>
    </row>
    <row r="40" spans="1:10" ht="43.8" customHeight="1" x14ac:dyDescent="0.7">
      <c r="A40" s="392"/>
      <c r="B40" s="417"/>
      <c r="C40" s="394"/>
      <c r="D40" s="408"/>
      <c r="E40" s="402"/>
      <c r="F40" s="408"/>
      <c r="G40" s="405"/>
      <c r="J40" s="47"/>
    </row>
    <row r="41" spans="1:10" ht="35.4" customHeight="1" x14ac:dyDescent="0.7">
      <c r="A41" s="52">
        <v>26</v>
      </c>
      <c r="B41" s="412" t="s">
        <v>55</v>
      </c>
      <c r="C41" s="397" t="s">
        <v>317</v>
      </c>
      <c r="D41" s="406">
        <v>5000</v>
      </c>
      <c r="E41" s="400" t="s">
        <v>10</v>
      </c>
      <c r="F41" s="414" t="s">
        <v>21</v>
      </c>
      <c r="G41" s="410">
        <v>6210</v>
      </c>
    </row>
    <row r="42" spans="1:10" ht="35.4" customHeight="1" x14ac:dyDescent="0.7">
      <c r="A42" s="8"/>
      <c r="B42" s="413"/>
      <c r="C42" s="399"/>
      <c r="D42" s="408"/>
      <c r="E42" s="402"/>
      <c r="F42" s="415"/>
      <c r="G42" s="411"/>
    </row>
    <row r="43" spans="1:10" ht="35.4" customHeight="1" x14ac:dyDescent="0.7">
      <c r="A43" s="52">
        <v>27</v>
      </c>
      <c r="B43" s="412" t="s">
        <v>56</v>
      </c>
      <c r="C43" s="393" t="s">
        <v>318</v>
      </c>
      <c r="D43" s="406">
        <v>100000</v>
      </c>
      <c r="E43" s="400" t="s">
        <v>10</v>
      </c>
      <c r="F43" s="406" t="s">
        <v>11</v>
      </c>
      <c r="G43" s="403"/>
    </row>
    <row r="44" spans="1:10" x14ac:dyDescent="0.7">
      <c r="A44" s="8"/>
      <c r="B44" s="413"/>
      <c r="C44" s="394"/>
      <c r="D44" s="408"/>
      <c r="E44" s="402"/>
      <c r="F44" s="408"/>
      <c r="G44" s="405"/>
    </row>
    <row r="45" spans="1:10" ht="73.8" customHeight="1" x14ac:dyDescent="0.7">
      <c r="A45" s="15">
        <v>28</v>
      </c>
      <c r="B45" s="55" t="s">
        <v>57</v>
      </c>
      <c r="C45" s="56" t="s">
        <v>318</v>
      </c>
      <c r="D45" s="57">
        <v>3000</v>
      </c>
      <c r="E45" s="58" t="s">
        <v>10</v>
      </c>
      <c r="F45" s="25" t="s">
        <v>11</v>
      </c>
      <c r="G45" s="57"/>
    </row>
    <row r="46" spans="1:10" ht="31.8" customHeight="1" x14ac:dyDescent="0.7">
      <c r="A46" s="59">
        <v>29</v>
      </c>
      <c r="B46" s="60" t="s">
        <v>58</v>
      </c>
      <c r="C46" s="393" t="s">
        <v>318</v>
      </c>
      <c r="D46" s="43">
        <v>10000</v>
      </c>
      <c r="E46" s="400" t="s">
        <v>10</v>
      </c>
      <c r="F46" s="406" t="s">
        <v>11</v>
      </c>
      <c r="G46" s="46"/>
    </row>
    <row r="47" spans="1:10" ht="42" customHeight="1" x14ac:dyDescent="0.7">
      <c r="A47" s="8"/>
      <c r="B47" s="73" t="s">
        <v>59</v>
      </c>
      <c r="C47" s="394"/>
      <c r="D47" s="50"/>
      <c r="E47" s="402"/>
      <c r="F47" s="408"/>
      <c r="G47" s="50"/>
    </row>
    <row r="48" spans="1:10" x14ac:dyDescent="0.7">
      <c r="A48" s="52">
        <v>30</v>
      </c>
      <c r="B48" s="61" t="s">
        <v>60</v>
      </c>
      <c r="C48" s="397" t="s">
        <v>318</v>
      </c>
      <c r="D48" s="43">
        <v>10000</v>
      </c>
      <c r="E48" s="400" t="s">
        <v>10</v>
      </c>
      <c r="F48" s="43" t="s">
        <v>11</v>
      </c>
      <c r="G48" s="43"/>
    </row>
    <row r="49" spans="1:9" x14ac:dyDescent="0.7">
      <c r="A49" s="59"/>
      <c r="B49" s="60" t="s">
        <v>61</v>
      </c>
      <c r="C49" s="398"/>
      <c r="D49" s="46"/>
      <c r="E49" s="401"/>
      <c r="F49" s="46"/>
      <c r="G49" s="46"/>
    </row>
    <row r="50" spans="1:9" x14ac:dyDescent="0.7">
      <c r="A50" s="8"/>
      <c r="B50" s="54" t="s">
        <v>62</v>
      </c>
      <c r="C50" s="399"/>
      <c r="D50" s="50"/>
      <c r="E50" s="402"/>
      <c r="F50" s="50"/>
      <c r="G50" s="50"/>
    </row>
    <row r="51" spans="1:9" s="66" customFormat="1" ht="147.6" x14ac:dyDescent="0.7">
      <c r="A51" s="62">
        <v>31</v>
      </c>
      <c r="B51" s="63" t="s">
        <v>63</v>
      </c>
      <c r="C51" s="56" t="s">
        <v>64</v>
      </c>
      <c r="D51" s="25">
        <v>25000</v>
      </c>
      <c r="E51" s="64" t="s">
        <v>65</v>
      </c>
      <c r="F51" s="31" t="s">
        <v>28</v>
      </c>
      <c r="G51" s="65">
        <v>25000</v>
      </c>
    </row>
    <row r="52" spans="1:9" s="66" customFormat="1" x14ac:dyDescent="0.7">
      <c r="A52" s="67">
        <v>32</v>
      </c>
      <c r="B52" s="412" t="s">
        <v>66</v>
      </c>
      <c r="C52" s="393" t="s">
        <v>67</v>
      </c>
      <c r="D52" s="43">
        <v>20000</v>
      </c>
      <c r="E52" s="418" t="s">
        <v>10</v>
      </c>
      <c r="F52" s="406" t="s">
        <v>11</v>
      </c>
      <c r="G52" s="403"/>
    </row>
    <row r="53" spans="1:9" s="66" customFormat="1" ht="41.4" customHeight="1" x14ac:dyDescent="0.7">
      <c r="A53" s="68"/>
      <c r="B53" s="413"/>
      <c r="C53" s="394"/>
      <c r="D53" s="69"/>
      <c r="E53" s="419"/>
      <c r="F53" s="408"/>
      <c r="G53" s="405"/>
    </row>
    <row r="54" spans="1:9" x14ac:dyDescent="0.7">
      <c r="A54" s="70">
        <v>33</v>
      </c>
      <c r="B54" s="61" t="s">
        <v>68</v>
      </c>
      <c r="C54" s="397" t="s">
        <v>319</v>
      </c>
      <c r="D54" s="43">
        <v>5000</v>
      </c>
      <c r="E54" s="420" t="s">
        <v>10</v>
      </c>
      <c r="F54" s="406" t="s">
        <v>11</v>
      </c>
      <c r="G54" s="403"/>
    </row>
    <row r="55" spans="1:9" ht="76.8" customHeight="1" x14ac:dyDescent="0.7">
      <c r="A55" s="8"/>
      <c r="B55" s="73" t="s">
        <v>69</v>
      </c>
      <c r="C55" s="399"/>
      <c r="D55" s="14"/>
      <c r="E55" s="421"/>
      <c r="F55" s="408"/>
      <c r="G55" s="405"/>
    </row>
    <row r="56" spans="1:9" x14ac:dyDescent="0.7">
      <c r="A56" s="52">
        <v>34</v>
      </c>
      <c r="B56" s="61" t="s">
        <v>70</v>
      </c>
      <c r="C56" s="397" t="s">
        <v>71</v>
      </c>
      <c r="D56" s="43">
        <v>10000</v>
      </c>
      <c r="E56" s="420" t="s">
        <v>10</v>
      </c>
      <c r="F56" s="406" t="s">
        <v>11</v>
      </c>
      <c r="G56" s="403"/>
    </row>
    <row r="57" spans="1:9" ht="43.8" customHeight="1" x14ac:dyDescent="0.7">
      <c r="A57" s="8"/>
      <c r="B57" s="73" t="s">
        <v>72</v>
      </c>
      <c r="C57" s="399"/>
      <c r="D57" s="14"/>
      <c r="E57" s="421"/>
      <c r="F57" s="408"/>
      <c r="G57" s="405"/>
      <c r="I57" s="47"/>
    </row>
    <row r="58" spans="1:9" x14ac:dyDescent="0.7">
      <c r="A58" s="52">
        <v>35</v>
      </c>
      <c r="B58" s="61" t="s">
        <v>73</v>
      </c>
      <c r="C58" s="397" t="s">
        <v>318</v>
      </c>
      <c r="D58" s="43">
        <v>30000</v>
      </c>
      <c r="E58" s="400" t="s">
        <v>10</v>
      </c>
      <c r="F58" s="406" t="s">
        <v>11</v>
      </c>
      <c r="G58" s="403"/>
      <c r="I58" s="47"/>
    </row>
    <row r="59" spans="1:9" x14ac:dyDescent="0.7">
      <c r="A59" s="59"/>
      <c r="B59" s="60" t="s">
        <v>74</v>
      </c>
      <c r="C59" s="398"/>
      <c r="D59" s="46"/>
      <c r="E59" s="401"/>
      <c r="F59" s="407"/>
      <c r="G59" s="404"/>
    </row>
    <row r="60" spans="1:9" x14ac:dyDescent="0.7">
      <c r="A60" s="59"/>
      <c r="B60" s="60" t="s">
        <v>75</v>
      </c>
      <c r="C60" s="398"/>
      <c r="D60" s="46"/>
      <c r="E60" s="401"/>
      <c r="F60" s="407"/>
      <c r="G60" s="404"/>
    </row>
    <row r="61" spans="1:9" x14ac:dyDescent="0.7">
      <c r="A61" s="8"/>
      <c r="B61" s="54" t="s">
        <v>76</v>
      </c>
      <c r="C61" s="399"/>
      <c r="D61" s="50"/>
      <c r="E61" s="402"/>
      <c r="F61" s="408"/>
      <c r="G61" s="405"/>
    </row>
    <row r="62" spans="1:9" x14ac:dyDescent="0.7">
      <c r="A62" s="52">
        <v>36</v>
      </c>
      <c r="B62" s="61" t="s">
        <v>77</v>
      </c>
      <c r="C62" s="397" t="s">
        <v>318</v>
      </c>
      <c r="D62" s="43">
        <v>10000</v>
      </c>
      <c r="E62" s="400" t="s">
        <v>10</v>
      </c>
      <c r="F62" s="406" t="s">
        <v>11</v>
      </c>
      <c r="G62" s="403"/>
    </row>
    <row r="63" spans="1:9" x14ac:dyDescent="0.7">
      <c r="A63" s="71"/>
      <c r="B63" s="72" t="s">
        <v>78</v>
      </c>
      <c r="C63" s="398"/>
      <c r="D63" s="60"/>
      <c r="E63" s="401"/>
      <c r="F63" s="407"/>
      <c r="G63" s="404"/>
    </row>
    <row r="64" spans="1:9" x14ac:dyDescent="0.7">
      <c r="A64" s="71"/>
      <c r="B64" s="72" t="s">
        <v>79</v>
      </c>
      <c r="C64" s="398"/>
      <c r="D64" s="60"/>
      <c r="E64" s="401"/>
      <c r="F64" s="407"/>
      <c r="G64" s="404"/>
    </row>
    <row r="65" spans="1:10" x14ac:dyDescent="0.7">
      <c r="A65" s="73"/>
      <c r="B65" s="74" t="s">
        <v>80</v>
      </c>
      <c r="C65" s="399"/>
      <c r="D65" s="54"/>
      <c r="E65" s="402"/>
      <c r="F65" s="408"/>
      <c r="G65" s="405"/>
    </row>
    <row r="66" spans="1:10" ht="98.4" x14ac:dyDescent="0.7">
      <c r="A66" s="15">
        <v>37</v>
      </c>
      <c r="B66" s="63" t="s">
        <v>81</v>
      </c>
      <c r="C66" s="75" t="s">
        <v>320</v>
      </c>
      <c r="D66" s="25">
        <v>13500</v>
      </c>
      <c r="E66" s="76" t="s">
        <v>10</v>
      </c>
      <c r="F66" s="75" t="s">
        <v>82</v>
      </c>
      <c r="G66" s="96">
        <v>4250</v>
      </c>
    </row>
    <row r="67" spans="1:10" ht="49.2" customHeight="1" x14ac:dyDescent="0.7">
      <c r="A67" s="52">
        <v>38</v>
      </c>
      <c r="B67" s="412" t="s">
        <v>83</v>
      </c>
      <c r="C67" s="393" t="s">
        <v>318</v>
      </c>
      <c r="D67" s="43">
        <v>10000</v>
      </c>
      <c r="E67" s="400" t="s">
        <v>10</v>
      </c>
      <c r="F67" s="406" t="s">
        <v>11</v>
      </c>
      <c r="G67" s="403"/>
    </row>
    <row r="68" spans="1:10" x14ac:dyDescent="0.7">
      <c r="A68" s="8"/>
      <c r="B68" s="413"/>
      <c r="C68" s="394"/>
      <c r="D68" s="14"/>
      <c r="E68" s="402"/>
      <c r="F68" s="408"/>
      <c r="G68" s="405"/>
    </row>
    <row r="69" spans="1:10" ht="49.2" customHeight="1" x14ac:dyDescent="0.7">
      <c r="A69" s="52">
        <v>39</v>
      </c>
      <c r="B69" s="412" t="s">
        <v>84</v>
      </c>
      <c r="C69" s="397" t="s">
        <v>318</v>
      </c>
      <c r="D69" s="406">
        <v>5000</v>
      </c>
      <c r="E69" s="400" t="s">
        <v>10</v>
      </c>
      <c r="F69" s="406" t="s">
        <v>11</v>
      </c>
      <c r="G69" s="403"/>
    </row>
    <row r="70" spans="1:10" x14ac:dyDescent="0.7">
      <c r="A70" s="8"/>
      <c r="B70" s="413"/>
      <c r="C70" s="399"/>
      <c r="D70" s="408"/>
      <c r="E70" s="402"/>
      <c r="F70" s="408"/>
      <c r="G70" s="405"/>
    </row>
    <row r="71" spans="1:10" ht="32.4" customHeight="1" x14ac:dyDescent="0.7">
      <c r="A71" s="52">
        <v>40</v>
      </c>
      <c r="B71" s="422" t="s">
        <v>85</v>
      </c>
      <c r="C71" s="397" t="s">
        <v>86</v>
      </c>
      <c r="D71" s="43">
        <v>60000</v>
      </c>
      <c r="E71" s="400" t="s">
        <v>10</v>
      </c>
      <c r="F71" s="391" t="s">
        <v>87</v>
      </c>
      <c r="G71" s="403"/>
    </row>
    <row r="72" spans="1:10" ht="81" customHeight="1" x14ac:dyDescent="0.7">
      <c r="A72" s="8"/>
      <c r="B72" s="424"/>
      <c r="C72" s="399"/>
      <c r="D72" s="14"/>
      <c r="E72" s="402"/>
      <c r="F72" s="392"/>
      <c r="G72" s="405"/>
      <c r="J72" s="77"/>
    </row>
    <row r="73" spans="1:10" x14ac:dyDescent="0.7">
      <c r="A73" s="52">
        <v>41</v>
      </c>
      <c r="B73" s="78" t="s">
        <v>88</v>
      </c>
      <c r="C73" s="400" t="s">
        <v>321</v>
      </c>
      <c r="D73" s="79">
        <v>20000</v>
      </c>
      <c r="E73" s="400" t="s">
        <v>89</v>
      </c>
      <c r="F73" s="391" t="s">
        <v>11</v>
      </c>
      <c r="G73" s="441"/>
      <c r="J73" s="77"/>
    </row>
    <row r="74" spans="1:10" x14ac:dyDescent="0.7">
      <c r="A74" s="44"/>
      <c r="B74" s="72" t="s">
        <v>90</v>
      </c>
      <c r="C74" s="401"/>
      <c r="D74" s="80"/>
      <c r="E74" s="401"/>
      <c r="F74" s="440"/>
      <c r="G74" s="442"/>
      <c r="J74" s="77"/>
    </row>
    <row r="75" spans="1:10" x14ac:dyDescent="0.7">
      <c r="A75" s="44"/>
      <c r="B75" s="72" t="s">
        <v>91</v>
      </c>
      <c r="C75" s="401"/>
      <c r="D75" s="80"/>
      <c r="E75" s="401"/>
      <c r="F75" s="440"/>
      <c r="G75" s="442"/>
      <c r="J75" s="77"/>
    </row>
    <row r="76" spans="1:10" x14ac:dyDescent="0.7">
      <c r="A76" s="44"/>
      <c r="B76" s="72" t="s">
        <v>92</v>
      </c>
      <c r="C76" s="401"/>
      <c r="D76" s="80"/>
      <c r="E76" s="401"/>
      <c r="F76" s="440"/>
      <c r="G76" s="442"/>
      <c r="J76" s="77"/>
    </row>
    <row r="77" spans="1:10" x14ac:dyDescent="0.7">
      <c r="A77" s="48"/>
      <c r="B77" s="74" t="s">
        <v>93</v>
      </c>
      <c r="C77" s="402"/>
      <c r="D77" s="81"/>
      <c r="E77" s="402"/>
      <c r="F77" s="392"/>
      <c r="G77" s="443"/>
    </row>
    <row r="78" spans="1:10" x14ac:dyDescent="0.7">
      <c r="A78" s="41">
        <v>42</v>
      </c>
      <c r="B78" s="82" t="s">
        <v>94</v>
      </c>
      <c r="C78" s="422" t="s">
        <v>321</v>
      </c>
      <c r="D78" s="83">
        <v>10000</v>
      </c>
      <c r="E78" s="400" t="s">
        <v>95</v>
      </c>
      <c r="F78" s="425" t="s">
        <v>11</v>
      </c>
      <c r="G78" s="428"/>
    </row>
    <row r="79" spans="1:10" x14ac:dyDescent="0.7">
      <c r="A79" s="44"/>
      <c r="B79" s="72" t="s">
        <v>96</v>
      </c>
      <c r="C79" s="423"/>
      <c r="D79" s="80"/>
      <c r="E79" s="401"/>
      <c r="F79" s="426"/>
      <c r="G79" s="429"/>
    </row>
    <row r="80" spans="1:10" x14ac:dyDescent="0.7">
      <c r="A80" s="44"/>
      <c r="B80" s="72" t="s">
        <v>97</v>
      </c>
      <c r="C80" s="423"/>
      <c r="D80" s="80"/>
      <c r="E80" s="401"/>
      <c r="F80" s="426"/>
      <c r="G80" s="429"/>
    </row>
    <row r="81" spans="1:11" x14ac:dyDescent="0.7">
      <c r="A81" s="48"/>
      <c r="B81" s="74" t="s">
        <v>98</v>
      </c>
      <c r="C81" s="424"/>
      <c r="D81" s="81"/>
      <c r="E81" s="402"/>
      <c r="F81" s="427"/>
      <c r="G81" s="430"/>
    </row>
    <row r="82" spans="1:11" x14ac:dyDescent="0.7">
      <c r="A82" s="41">
        <v>43</v>
      </c>
      <c r="B82" s="61" t="s">
        <v>99</v>
      </c>
      <c r="C82" s="431" t="s">
        <v>321</v>
      </c>
      <c r="D82" s="84">
        <v>10000</v>
      </c>
      <c r="E82" s="400" t="s">
        <v>100</v>
      </c>
      <c r="F82" s="434" t="s">
        <v>28</v>
      </c>
      <c r="G82" s="437">
        <v>9990</v>
      </c>
    </row>
    <row r="83" spans="1:11" x14ac:dyDescent="0.7">
      <c r="A83" s="44"/>
      <c r="B83" s="60" t="s">
        <v>101</v>
      </c>
      <c r="C83" s="432"/>
      <c r="D83" s="60"/>
      <c r="E83" s="401"/>
      <c r="F83" s="435"/>
      <c r="G83" s="438"/>
    </row>
    <row r="84" spans="1:11" x14ac:dyDescent="0.7">
      <c r="A84" s="44"/>
      <c r="B84" s="60" t="s">
        <v>102</v>
      </c>
      <c r="C84" s="432"/>
      <c r="D84" s="60"/>
      <c r="E84" s="401"/>
      <c r="F84" s="435"/>
      <c r="G84" s="438"/>
    </row>
    <row r="85" spans="1:11" x14ac:dyDescent="0.7">
      <c r="A85" s="48"/>
      <c r="B85" s="54" t="s">
        <v>103</v>
      </c>
      <c r="C85" s="433"/>
      <c r="D85" s="54"/>
      <c r="E85" s="402"/>
      <c r="F85" s="436"/>
      <c r="G85" s="439"/>
    </row>
    <row r="86" spans="1:11" ht="172.2" x14ac:dyDescent="0.7">
      <c r="A86" s="85">
        <v>44</v>
      </c>
      <c r="B86" s="86" t="s">
        <v>104</v>
      </c>
      <c r="C86" s="75" t="s">
        <v>105</v>
      </c>
      <c r="D86" s="25">
        <v>30000</v>
      </c>
      <c r="E86" s="64" t="s">
        <v>10</v>
      </c>
      <c r="F86" s="15" t="s">
        <v>28</v>
      </c>
      <c r="G86" s="40">
        <v>30000</v>
      </c>
      <c r="I86" s="47"/>
      <c r="K86" s="87"/>
    </row>
    <row r="87" spans="1:11" x14ac:dyDescent="0.7">
      <c r="A87" s="41">
        <v>45</v>
      </c>
      <c r="B87" s="82" t="s">
        <v>106</v>
      </c>
      <c r="C87" s="422" t="s">
        <v>321</v>
      </c>
      <c r="D87" s="88">
        <v>20000</v>
      </c>
      <c r="E87" s="420" t="s">
        <v>10</v>
      </c>
      <c r="F87" s="425" t="s">
        <v>11</v>
      </c>
      <c r="G87" s="83"/>
      <c r="I87" s="47"/>
      <c r="K87" s="87"/>
    </row>
    <row r="88" spans="1:11" x14ac:dyDescent="0.7">
      <c r="A88" s="48"/>
      <c r="B88" s="74" t="s">
        <v>107</v>
      </c>
      <c r="C88" s="424"/>
      <c r="D88" s="81"/>
      <c r="E88" s="421"/>
      <c r="F88" s="427"/>
      <c r="G88" s="81"/>
      <c r="I88" s="47"/>
      <c r="K88" s="87"/>
    </row>
    <row r="89" spans="1:11" x14ac:dyDescent="0.7">
      <c r="A89" s="41">
        <v>46</v>
      </c>
      <c r="B89" s="82" t="s">
        <v>108</v>
      </c>
      <c r="C89" s="422" t="s">
        <v>321</v>
      </c>
      <c r="D89" s="84">
        <v>25000</v>
      </c>
      <c r="E89" s="400" t="s">
        <v>109</v>
      </c>
      <c r="F89" s="83" t="s">
        <v>28</v>
      </c>
      <c r="G89" s="437">
        <v>25000</v>
      </c>
      <c r="I89" s="47"/>
      <c r="K89" s="87"/>
    </row>
    <row r="90" spans="1:11" x14ac:dyDescent="0.7">
      <c r="A90" s="48"/>
      <c r="B90" s="74" t="s">
        <v>110</v>
      </c>
      <c r="C90" s="424"/>
      <c r="D90" s="81"/>
      <c r="E90" s="402"/>
      <c r="F90" s="81"/>
      <c r="G90" s="439"/>
      <c r="I90" s="47"/>
    </row>
    <row r="91" spans="1:11" x14ac:dyDescent="0.7">
      <c r="A91" s="41">
        <v>47</v>
      </c>
      <c r="B91" s="89" t="s">
        <v>111</v>
      </c>
      <c r="C91" s="393" t="s">
        <v>322</v>
      </c>
      <c r="D91" s="43">
        <v>529200</v>
      </c>
      <c r="E91" s="393" t="s">
        <v>10</v>
      </c>
      <c r="F91" s="406" t="s">
        <v>112</v>
      </c>
      <c r="G91" s="445">
        <v>184248</v>
      </c>
      <c r="I91" s="47"/>
      <c r="J91" s="77"/>
    </row>
    <row r="92" spans="1:11" x14ac:dyDescent="0.7">
      <c r="A92" s="44"/>
      <c r="B92" s="60" t="s">
        <v>113</v>
      </c>
      <c r="C92" s="444"/>
      <c r="D92" s="60"/>
      <c r="E92" s="444"/>
      <c r="F92" s="407"/>
      <c r="G92" s="446"/>
      <c r="J92" s="77"/>
    </row>
    <row r="93" spans="1:11" ht="45.6" customHeight="1" x14ac:dyDescent="0.7">
      <c r="A93" s="48"/>
      <c r="B93" s="73" t="s">
        <v>114</v>
      </c>
      <c r="C93" s="394"/>
      <c r="D93" s="54"/>
      <c r="E93" s="394"/>
      <c r="F93" s="408"/>
      <c r="G93" s="447"/>
      <c r="J93" s="77"/>
    </row>
    <row r="94" spans="1:11" x14ac:dyDescent="0.7">
      <c r="A94" s="41">
        <v>48</v>
      </c>
      <c r="B94" s="61" t="s">
        <v>115</v>
      </c>
      <c r="C94" s="431" t="s">
        <v>321</v>
      </c>
      <c r="D94" s="84">
        <v>30000</v>
      </c>
      <c r="E94" s="393" t="s">
        <v>10</v>
      </c>
      <c r="F94" s="434" t="s">
        <v>11</v>
      </c>
      <c r="G94" s="448"/>
    </row>
    <row r="95" spans="1:11" x14ac:dyDescent="0.7">
      <c r="A95" s="44"/>
      <c r="B95" s="60" t="s">
        <v>116</v>
      </c>
      <c r="C95" s="432"/>
      <c r="D95" s="90"/>
      <c r="E95" s="444"/>
      <c r="F95" s="435"/>
      <c r="G95" s="449"/>
    </row>
    <row r="96" spans="1:11" x14ac:dyDescent="0.7">
      <c r="A96" s="48"/>
      <c r="B96" s="54" t="s">
        <v>117</v>
      </c>
      <c r="C96" s="433"/>
      <c r="D96" s="91"/>
      <c r="E96" s="394"/>
      <c r="F96" s="436"/>
      <c r="G96" s="450"/>
    </row>
    <row r="97" spans="1:7" x14ac:dyDescent="0.7">
      <c r="A97" s="41">
        <v>49</v>
      </c>
      <c r="B97" s="61" t="s">
        <v>118</v>
      </c>
      <c r="C97" s="431" t="s">
        <v>321</v>
      </c>
      <c r="D97" s="84">
        <v>10000</v>
      </c>
      <c r="E97" s="420" t="s">
        <v>10</v>
      </c>
      <c r="F97" s="434" t="s">
        <v>11</v>
      </c>
      <c r="G97" s="434"/>
    </row>
    <row r="98" spans="1:7" x14ac:dyDescent="0.7">
      <c r="A98" s="48"/>
      <c r="B98" s="54" t="s">
        <v>119</v>
      </c>
      <c r="C98" s="433"/>
      <c r="D98" s="14"/>
      <c r="E98" s="421"/>
      <c r="F98" s="436"/>
      <c r="G98" s="436"/>
    </row>
    <row r="99" spans="1:7" x14ac:dyDescent="0.7">
      <c r="A99" s="41">
        <v>50</v>
      </c>
      <c r="B99" s="61" t="s">
        <v>120</v>
      </c>
      <c r="C99" s="451" t="s">
        <v>323</v>
      </c>
      <c r="D99" s="84">
        <v>75180</v>
      </c>
      <c r="E99" s="397" t="s">
        <v>10</v>
      </c>
      <c r="F99" s="434" t="s">
        <v>11</v>
      </c>
      <c r="G99" s="448"/>
    </row>
    <row r="100" spans="1:7" x14ac:dyDescent="0.7">
      <c r="A100" s="44"/>
      <c r="B100" s="60" t="s">
        <v>121</v>
      </c>
      <c r="C100" s="452"/>
      <c r="D100" s="90"/>
      <c r="E100" s="398"/>
      <c r="F100" s="435"/>
      <c r="G100" s="449"/>
    </row>
    <row r="101" spans="1:7" x14ac:dyDescent="0.7">
      <c r="A101" s="73"/>
      <c r="B101" s="54" t="s">
        <v>114</v>
      </c>
      <c r="C101" s="453"/>
      <c r="D101" s="91"/>
      <c r="E101" s="399"/>
      <c r="F101" s="436"/>
      <c r="G101" s="450"/>
    </row>
    <row r="102" spans="1:7" x14ac:dyDescent="0.7">
      <c r="A102" s="41">
        <v>51</v>
      </c>
      <c r="B102" s="89" t="s">
        <v>122</v>
      </c>
      <c r="C102" s="397" t="s">
        <v>323</v>
      </c>
      <c r="D102" s="43">
        <v>104040</v>
      </c>
      <c r="E102" s="397" t="s">
        <v>10</v>
      </c>
      <c r="F102" s="406" t="s">
        <v>11</v>
      </c>
      <c r="G102" s="403"/>
    </row>
    <row r="103" spans="1:7" x14ac:dyDescent="0.7">
      <c r="A103" s="71"/>
      <c r="B103" s="60" t="s">
        <v>123</v>
      </c>
      <c r="C103" s="398"/>
      <c r="D103" s="60"/>
      <c r="E103" s="398"/>
      <c r="F103" s="407"/>
      <c r="G103" s="404"/>
    </row>
    <row r="104" spans="1:7" x14ac:dyDescent="0.7">
      <c r="A104" s="73"/>
      <c r="B104" s="54" t="s">
        <v>114</v>
      </c>
      <c r="C104" s="399"/>
      <c r="D104" s="54"/>
      <c r="E104" s="399"/>
      <c r="F104" s="408"/>
      <c r="G104" s="405"/>
    </row>
    <row r="105" spans="1:7" x14ac:dyDescent="0.7">
      <c r="A105" s="41">
        <v>52</v>
      </c>
      <c r="B105" s="61" t="s">
        <v>124</v>
      </c>
      <c r="C105" s="431" t="s">
        <v>321</v>
      </c>
      <c r="D105" s="84">
        <v>5000</v>
      </c>
      <c r="E105" s="420" t="s">
        <v>10</v>
      </c>
      <c r="F105" s="434" t="s">
        <v>11</v>
      </c>
      <c r="G105" s="448"/>
    </row>
    <row r="106" spans="1:7" x14ac:dyDescent="0.7">
      <c r="A106" s="48"/>
      <c r="B106" s="54" t="s">
        <v>125</v>
      </c>
      <c r="C106" s="433"/>
      <c r="D106" s="91"/>
      <c r="E106" s="421"/>
      <c r="F106" s="436"/>
      <c r="G106" s="450"/>
    </row>
    <row r="107" spans="1:7" x14ac:dyDescent="0.7">
      <c r="A107" s="41">
        <v>53</v>
      </c>
      <c r="B107" s="61" t="s">
        <v>126</v>
      </c>
      <c r="C107" s="431" t="s">
        <v>321</v>
      </c>
      <c r="D107" s="84">
        <v>10000</v>
      </c>
      <c r="E107" s="420" t="s">
        <v>10</v>
      </c>
      <c r="F107" s="434" t="s">
        <v>11</v>
      </c>
      <c r="G107" s="84"/>
    </row>
    <row r="108" spans="1:7" x14ac:dyDescent="0.7">
      <c r="A108" s="48"/>
      <c r="B108" s="54" t="s">
        <v>127</v>
      </c>
      <c r="C108" s="433"/>
      <c r="D108" s="91"/>
      <c r="E108" s="421"/>
      <c r="F108" s="436"/>
      <c r="G108" s="91"/>
    </row>
    <row r="109" spans="1:7" x14ac:dyDescent="0.7">
      <c r="A109" s="41">
        <v>54</v>
      </c>
      <c r="B109" s="92" t="s">
        <v>128</v>
      </c>
      <c r="C109" s="431" t="s">
        <v>323</v>
      </c>
      <c r="D109" s="84">
        <v>1278000</v>
      </c>
      <c r="E109" s="397" t="s">
        <v>10</v>
      </c>
      <c r="F109" s="434" t="s">
        <v>129</v>
      </c>
      <c r="G109" s="437">
        <v>180987.89</v>
      </c>
    </row>
    <row r="110" spans="1:7" x14ac:dyDescent="0.7">
      <c r="A110" s="44"/>
      <c r="B110" s="60" t="s">
        <v>130</v>
      </c>
      <c r="C110" s="432"/>
      <c r="D110" s="90"/>
      <c r="E110" s="398"/>
      <c r="F110" s="435"/>
      <c r="G110" s="438"/>
    </row>
    <row r="111" spans="1:7" x14ac:dyDescent="0.7">
      <c r="A111" s="48"/>
      <c r="B111" s="54" t="s">
        <v>131</v>
      </c>
      <c r="C111" s="433"/>
      <c r="D111" s="91" t="s">
        <v>132</v>
      </c>
      <c r="E111" s="399"/>
      <c r="F111" s="436"/>
      <c r="G111" s="439"/>
    </row>
    <row r="112" spans="1:7" x14ac:dyDescent="0.7">
      <c r="A112" s="41">
        <v>55</v>
      </c>
      <c r="B112" s="61" t="s">
        <v>133</v>
      </c>
      <c r="C112" s="451" t="s">
        <v>323</v>
      </c>
      <c r="D112" s="84">
        <v>632346</v>
      </c>
      <c r="E112" s="400" t="s">
        <v>10</v>
      </c>
      <c r="F112" s="434" t="s">
        <v>129</v>
      </c>
      <c r="G112" s="437">
        <v>535400</v>
      </c>
    </row>
    <row r="113" spans="1:7" ht="40.200000000000003" customHeight="1" x14ac:dyDescent="0.7">
      <c r="A113" s="48"/>
      <c r="B113" s="54" t="s">
        <v>134</v>
      </c>
      <c r="C113" s="453"/>
      <c r="D113" s="91"/>
      <c r="E113" s="402"/>
      <c r="F113" s="436"/>
      <c r="G113" s="439"/>
    </row>
    <row r="114" spans="1:7" x14ac:dyDescent="0.7">
      <c r="A114" s="41">
        <v>56</v>
      </c>
      <c r="B114" s="61" t="s">
        <v>135</v>
      </c>
      <c r="C114" s="431" t="s">
        <v>321</v>
      </c>
      <c r="D114" s="84">
        <v>10000</v>
      </c>
      <c r="E114" s="420" t="s">
        <v>10</v>
      </c>
      <c r="F114" s="434" t="s">
        <v>11</v>
      </c>
      <c r="G114" s="84"/>
    </row>
    <row r="115" spans="1:7" x14ac:dyDescent="0.7">
      <c r="A115" s="48"/>
      <c r="B115" s="54" t="s">
        <v>136</v>
      </c>
      <c r="C115" s="433"/>
      <c r="D115" s="91"/>
      <c r="E115" s="421"/>
      <c r="F115" s="436"/>
      <c r="G115" s="91"/>
    </row>
    <row r="116" spans="1:7" x14ac:dyDescent="0.7">
      <c r="A116" s="41">
        <v>57</v>
      </c>
      <c r="B116" s="61" t="s">
        <v>137</v>
      </c>
      <c r="C116" s="431" t="s">
        <v>321</v>
      </c>
      <c r="D116" s="84">
        <v>10000</v>
      </c>
      <c r="E116" s="420" t="s">
        <v>10</v>
      </c>
      <c r="F116" s="84" t="s">
        <v>138</v>
      </c>
      <c r="G116" s="437">
        <v>9800</v>
      </c>
    </row>
    <row r="117" spans="1:7" x14ac:dyDescent="0.7">
      <c r="A117" s="48"/>
      <c r="B117" s="54" t="s">
        <v>139</v>
      </c>
      <c r="C117" s="433"/>
      <c r="D117" s="91"/>
      <c r="E117" s="421"/>
      <c r="F117" s="93" t="s">
        <v>140</v>
      </c>
      <c r="G117" s="439"/>
    </row>
    <row r="118" spans="1:7" x14ac:dyDescent="0.7">
      <c r="A118" s="41">
        <v>58</v>
      </c>
      <c r="B118" s="53" t="s">
        <v>141</v>
      </c>
      <c r="C118" s="397" t="s">
        <v>321</v>
      </c>
      <c r="D118" s="406">
        <v>500000</v>
      </c>
      <c r="E118" s="406" t="s">
        <v>142</v>
      </c>
      <c r="F118" s="406" t="s">
        <v>28</v>
      </c>
      <c r="G118" s="437">
        <v>739600</v>
      </c>
    </row>
    <row r="119" spans="1:7" x14ac:dyDescent="0.7">
      <c r="A119" s="71"/>
      <c r="B119" s="72" t="s">
        <v>143</v>
      </c>
      <c r="C119" s="398"/>
      <c r="D119" s="407"/>
      <c r="E119" s="407"/>
      <c r="F119" s="407"/>
      <c r="G119" s="438"/>
    </row>
    <row r="120" spans="1:7" x14ac:dyDescent="0.7">
      <c r="A120" s="73"/>
      <c r="B120" s="74" t="s">
        <v>144</v>
      </c>
      <c r="C120" s="399"/>
      <c r="D120" s="408"/>
      <c r="E120" s="408"/>
      <c r="F120" s="408"/>
      <c r="G120" s="439"/>
    </row>
    <row r="121" spans="1:7" x14ac:dyDescent="0.7">
      <c r="A121" s="41">
        <v>59</v>
      </c>
      <c r="B121" s="61" t="s">
        <v>145</v>
      </c>
      <c r="C121" s="431" t="s">
        <v>321</v>
      </c>
      <c r="D121" s="84">
        <v>30000</v>
      </c>
      <c r="E121" s="451" t="s">
        <v>10</v>
      </c>
      <c r="F121" s="434" t="s">
        <v>11</v>
      </c>
      <c r="G121" s="448"/>
    </row>
    <row r="122" spans="1:7" x14ac:dyDescent="0.7">
      <c r="A122" s="48"/>
      <c r="B122" s="54" t="s">
        <v>146</v>
      </c>
      <c r="C122" s="433"/>
      <c r="D122" s="91"/>
      <c r="E122" s="453"/>
      <c r="F122" s="436"/>
      <c r="G122" s="450"/>
    </row>
    <row r="123" spans="1:7" x14ac:dyDescent="0.7">
      <c r="A123" s="41">
        <v>60</v>
      </c>
      <c r="B123" s="82" t="s">
        <v>147</v>
      </c>
      <c r="C123" s="397" t="s">
        <v>321</v>
      </c>
      <c r="D123" s="43">
        <v>30000</v>
      </c>
      <c r="E123" s="406" t="s">
        <v>148</v>
      </c>
      <c r="F123" s="406" t="s">
        <v>11</v>
      </c>
      <c r="G123" s="403"/>
    </row>
    <row r="124" spans="1:7" x14ac:dyDescent="0.7">
      <c r="A124" s="44"/>
      <c r="B124" s="72" t="s">
        <v>149</v>
      </c>
      <c r="C124" s="398"/>
      <c r="D124" s="94"/>
      <c r="E124" s="407"/>
      <c r="F124" s="407"/>
      <c r="G124" s="404"/>
    </row>
    <row r="125" spans="1:7" x14ac:dyDescent="0.7">
      <c r="A125" s="48"/>
      <c r="B125" s="74" t="s">
        <v>150</v>
      </c>
      <c r="C125" s="399"/>
      <c r="D125" s="95"/>
      <c r="E125" s="408"/>
      <c r="F125" s="408"/>
      <c r="G125" s="405"/>
    </row>
    <row r="126" spans="1:7" x14ac:dyDescent="0.7">
      <c r="A126" s="41">
        <v>61</v>
      </c>
      <c r="B126" s="61" t="s">
        <v>151</v>
      </c>
      <c r="C126" s="431" t="s">
        <v>321</v>
      </c>
      <c r="D126" s="84">
        <v>10000</v>
      </c>
      <c r="E126" s="393" t="s">
        <v>152</v>
      </c>
      <c r="F126" s="43" t="s">
        <v>11</v>
      </c>
      <c r="G126" s="448"/>
    </row>
    <row r="127" spans="1:7" x14ac:dyDescent="0.7">
      <c r="A127" s="48"/>
      <c r="B127" s="54" t="s">
        <v>153</v>
      </c>
      <c r="C127" s="433"/>
      <c r="D127" s="91"/>
      <c r="E127" s="394"/>
      <c r="F127" s="91"/>
      <c r="G127" s="450"/>
    </row>
    <row r="128" spans="1:7" x14ac:dyDescent="0.7">
      <c r="A128" s="41">
        <v>62</v>
      </c>
      <c r="B128" s="61" t="s">
        <v>154</v>
      </c>
      <c r="C128" s="431" t="s">
        <v>321</v>
      </c>
      <c r="D128" s="84">
        <v>10000</v>
      </c>
      <c r="E128" s="451" t="s">
        <v>10</v>
      </c>
      <c r="F128" s="400" t="s">
        <v>112</v>
      </c>
      <c r="G128" s="437">
        <v>13190</v>
      </c>
    </row>
    <row r="129" spans="1:7" x14ac:dyDescent="0.7">
      <c r="A129" s="48"/>
      <c r="B129" s="54" t="s">
        <v>155</v>
      </c>
      <c r="C129" s="433"/>
      <c r="D129" s="91"/>
      <c r="E129" s="453"/>
      <c r="F129" s="402"/>
      <c r="G129" s="439"/>
    </row>
  </sheetData>
  <mergeCells count="151">
    <mergeCell ref="C126:C127"/>
    <mergeCell ref="E126:E127"/>
    <mergeCell ref="G126:G127"/>
    <mergeCell ref="C128:C129"/>
    <mergeCell ref="E128:E129"/>
    <mergeCell ref="F128:F129"/>
    <mergeCell ref="G128:G129"/>
    <mergeCell ref="C121:C122"/>
    <mergeCell ref="E121:E122"/>
    <mergeCell ref="F121:F122"/>
    <mergeCell ref="G121:G122"/>
    <mergeCell ref="C123:C125"/>
    <mergeCell ref="E123:E125"/>
    <mergeCell ref="F123:F125"/>
    <mergeCell ref="G123:G125"/>
    <mergeCell ref="C116:C117"/>
    <mergeCell ref="E116:E117"/>
    <mergeCell ref="G116:G117"/>
    <mergeCell ref="C118:C120"/>
    <mergeCell ref="D118:D120"/>
    <mergeCell ref="E118:E120"/>
    <mergeCell ref="F118:F120"/>
    <mergeCell ref="G118:G120"/>
    <mergeCell ref="G109:G111"/>
    <mergeCell ref="C112:C113"/>
    <mergeCell ref="E112:E113"/>
    <mergeCell ref="F112:F113"/>
    <mergeCell ref="G112:G113"/>
    <mergeCell ref="C114:C115"/>
    <mergeCell ref="E114:E115"/>
    <mergeCell ref="F114:F115"/>
    <mergeCell ref="C107:C108"/>
    <mergeCell ref="E107:E108"/>
    <mergeCell ref="F107:F108"/>
    <mergeCell ref="C109:C111"/>
    <mergeCell ref="E109:E111"/>
    <mergeCell ref="F109:F111"/>
    <mergeCell ref="C102:C104"/>
    <mergeCell ref="E102:E104"/>
    <mergeCell ref="F102:F104"/>
    <mergeCell ref="G102:G104"/>
    <mergeCell ref="C105:C106"/>
    <mergeCell ref="E105:E106"/>
    <mergeCell ref="F105:F106"/>
    <mergeCell ref="G105:G106"/>
    <mergeCell ref="C97:C98"/>
    <mergeCell ref="E97:E98"/>
    <mergeCell ref="F97:F98"/>
    <mergeCell ref="G97:G98"/>
    <mergeCell ref="C99:C101"/>
    <mergeCell ref="E99:E101"/>
    <mergeCell ref="F99:F101"/>
    <mergeCell ref="G99:G101"/>
    <mergeCell ref="C91:C93"/>
    <mergeCell ref="E91:E93"/>
    <mergeCell ref="F91:F93"/>
    <mergeCell ref="G91:G93"/>
    <mergeCell ref="C94:C96"/>
    <mergeCell ref="E94:E96"/>
    <mergeCell ref="F94:F96"/>
    <mergeCell ref="G94:G96"/>
    <mergeCell ref="C87:C88"/>
    <mergeCell ref="E87:E88"/>
    <mergeCell ref="F87:F88"/>
    <mergeCell ref="C89:C90"/>
    <mergeCell ref="E89:E90"/>
    <mergeCell ref="G89:G90"/>
    <mergeCell ref="C78:C81"/>
    <mergeCell ref="E78:E81"/>
    <mergeCell ref="F78:F81"/>
    <mergeCell ref="G78:G81"/>
    <mergeCell ref="C82:C85"/>
    <mergeCell ref="E82:E85"/>
    <mergeCell ref="F82:F85"/>
    <mergeCell ref="G82:G85"/>
    <mergeCell ref="B71:B72"/>
    <mergeCell ref="C71:C72"/>
    <mergeCell ref="E71:E72"/>
    <mergeCell ref="F71:F72"/>
    <mergeCell ref="G71:G72"/>
    <mergeCell ref="C73:C77"/>
    <mergeCell ref="E73:E77"/>
    <mergeCell ref="F73:F77"/>
    <mergeCell ref="G73:G77"/>
    <mergeCell ref="B67:B68"/>
    <mergeCell ref="E67:E68"/>
    <mergeCell ref="F67:F68"/>
    <mergeCell ref="G67:G68"/>
    <mergeCell ref="B69:B70"/>
    <mergeCell ref="C69:C70"/>
    <mergeCell ref="D69:D70"/>
    <mergeCell ref="E69:E70"/>
    <mergeCell ref="F69:F70"/>
    <mergeCell ref="G69:G70"/>
    <mergeCell ref="G58:G61"/>
    <mergeCell ref="C62:C65"/>
    <mergeCell ref="E62:E65"/>
    <mergeCell ref="F62:F65"/>
    <mergeCell ref="G62:G65"/>
    <mergeCell ref="G52:G53"/>
    <mergeCell ref="C54:C55"/>
    <mergeCell ref="E54:E55"/>
    <mergeCell ref="F54:F55"/>
    <mergeCell ref="G54:G55"/>
    <mergeCell ref="C56:C57"/>
    <mergeCell ref="E56:E57"/>
    <mergeCell ref="F56:F57"/>
    <mergeCell ref="G56:G57"/>
    <mergeCell ref="C48:C50"/>
    <mergeCell ref="E48:E50"/>
    <mergeCell ref="B52:B53"/>
    <mergeCell ref="C52:C53"/>
    <mergeCell ref="E52:E53"/>
    <mergeCell ref="F52:F53"/>
    <mergeCell ref="C58:C61"/>
    <mergeCell ref="E58:E61"/>
    <mergeCell ref="F58:F61"/>
    <mergeCell ref="G39:G40"/>
    <mergeCell ref="B41:B42"/>
    <mergeCell ref="C41:C42"/>
    <mergeCell ref="D41:D42"/>
    <mergeCell ref="E41:E42"/>
    <mergeCell ref="F41:F42"/>
    <mergeCell ref="B39:B40"/>
    <mergeCell ref="C46:C47"/>
    <mergeCell ref="E46:E47"/>
    <mergeCell ref="F46:F47"/>
    <mergeCell ref="A39:A40"/>
    <mergeCell ref="C67:C68"/>
    <mergeCell ref="A1:G1"/>
    <mergeCell ref="A2:G2"/>
    <mergeCell ref="C27:C33"/>
    <mergeCell ref="E27:E33"/>
    <mergeCell ref="G27:G33"/>
    <mergeCell ref="C34:C38"/>
    <mergeCell ref="E34:E38"/>
    <mergeCell ref="F34:F38"/>
    <mergeCell ref="G34:G38"/>
    <mergeCell ref="F3:G3"/>
    <mergeCell ref="D34:D38"/>
    <mergeCell ref="G41:G42"/>
    <mergeCell ref="B43:B44"/>
    <mergeCell ref="C43:C44"/>
    <mergeCell ref="D43:D44"/>
    <mergeCell ref="E43:E44"/>
    <mergeCell ref="F43:F44"/>
    <mergeCell ref="G43:G44"/>
    <mergeCell ref="C39:C40"/>
    <mergeCell ref="D39:D40"/>
    <mergeCell ref="E39:E40"/>
    <mergeCell ref="F39:F40"/>
  </mergeCells>
  <printOptions horizontalCentered="1"/>
  <pageMargins left="0.11811023622047245" right="0.11811023622047245" top="0.11811023622047245" bottom="0.39370078740157483" header="0.11811023622047245" footer="0.11811023622047245"/>
  <pageSetup paperSize="9" scale="88" orientation="landscape" verticalDpi="0" r:id="rId1"/>
  <headerFooter>
    <oddFooter>&amp;L&amp;"TH SarabunPSK,ตัวเอียง"&amp;14งานวิเคราะห์นโยบายและแผน /อบต.นรสิงห์&amp;R&amp;"TH SarabunPSK,ธรรมดา"&amp;14หน้าที่ &amp;P</oddFooter>
  </headerFooter>
  <rowBreaks count="6" manualBreakCount="6">
    <brk id="24" max="6" man="1"/>
    <brk id="38" max="16383" man="1"/>
    <brk id="50" max="6" man="1"/>
    <brk id="61" max="16383" man="1"/>
    <brk id="70" max="16383" man="1"/>
    <brk id="9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158"/>
  <sheetViews>
    <sheetView view="pageBreakPreview" zoomScale="85" zoomScaleNormal="85" zoomScaleSheetLayoutView="85" workbookViewId="0">
      <selection sqref="A1:XFD2"/>
    </sheetView>
  </sheetViews>
  <sheetFormatPr defaultColWidth="9" defaultRowHeight="18" x14ac:dyDescent="0.25"/>
  <cols>
    <col min="1" max="2" width="9" style="97" customWidth="1"/>
    <col min="3" max="3" width="14.09765625" style="97" customWidth="1"/>
    <col min="4" max="4" width="12.19921875" style="98" customWidth="1"/>
    <col min="5" max="7" width="12.69921875" style="98" customWidth="1"/>
    <col min="8" max="8" width="10.59765625" style="98" customWidth="1"/>
    <col min="9" max="9" width="11.8984375" style="99" customWidth="1"/>
    <col min="10" max="10" width="9.69921875" style="97" customWidth="1"/>
    <col min="11" max="12" width="9" style="97"/>
    <col min="13" max="13" width="9.8984375" style="97" customWidth="1"/>
    <col min="14" max="16384" width="9" style="97"/>
  </cols>
  <sheetData>
    <row r="1" spans="1:13" ht="21.75" customHeight="1" x14ac:dyDescent="0.25">
      <c r="A1" s="244" t="s">
        <v>259</v>
      </c>
      <c r="B1" s="102"/>
      <c r="C1" s="102"/>
      <c r="D1" s="102"/>
      <c r="E1" s="102"/>
      <c r="F1" s="102"/>
      <c r="G1" s="102"/>
      <c r="H1" s="102"/>
      <c r="I1" s="102"/>
      <c r="M1" s="102"/>
    </row>
    <row r="2" spans="1:13" ht="21.75" customHeight="1" x14ac:dyDescent="0.25">
      <c r="A2" s="243" t="s">
        <v>260</v>
      </c>
      <c r="B2" s="102"/>
      <c r="C2" s="102"/>
      <c r="D2" s="102"/>
      <c r="E2" s="102"/>
      <c r="F2" s="102"/>
      <c r="G2" s="102"/>
      <c r="H2" s="102"/>
      <c r="I2" s="102"/>
      <c r="M2" s="102"/>
    </row>
    <row r="3" spans="1:13" ht="22.8" customHeight="1" x14ac:dyDescent="0.25">
      <c r="A3" s="181"/>
      <c r="B3" s="181"/>
      <c r="C3" s="181"/>
      <c r="D3" s="181"/>
      <c r="E3" s="181"/>
      <c r="F3" s="181"/>
      <c r="G3" s="181"/>
      <c r="H3" s="181"/>
      <c r="I3" s="181"/>
      <c r="M3" s="181"/>
    </row>
    <row r="4" spans="1:13" ht="22.8" customHeight="1" x14ac:dyDescent="0.25">
      <c r="A4" s="270" t="s">
        <v>165</v>
      </c>
      <c r="B4" s="270"/>
      <c r="C4" s="270"/>
      <c r="D4" s="270"/>
      <c r="E4" s="270"/>
      <c r="F4" s="270"/>
      <c r="G4" s="103"/>
      <c r="H4" s="103"/>
      <c r="I4" s="103"/>
      <c r="M4" s="103"/>
    </row>
    <row r="5" spans="1:13" s="104" customFormat="1" ht="18" customHeight="1" x14ac:dyDescent="0.35">
      <c r="A5" s="459" t="s">
        <v>3</v>
      </c>
      <c r="B5" s="460"/>
      <c r="C5" s="461"/>
      <c r="D5" s="465" t="s">
        <v>159</v>
      </c>
      <c r="E5" s="466"/>
      <c r="F5" s="271" t="s">
        <v>6</v>
      </c>
      <c r="G5" s="272"/>
      <c r="H5" s="467" t="s">
        <v>160</v>
      </c>
      <c r="I5" s="467" t="s">
        <v>161</v>
      </c>
      <c r="J5" s="454" t="s">
        <v>7</v>
      </c>
      <c r="K5" s="454" t="s">
        <v>261</v>
      </c>
      <c r="L5" s="454" t="s">
        <v>262</v>
      </c>
      <c r="M5" s="455" t="s">
        <v>162</v>
      </c>
    </row>
    <row r="6" spans="1:13" s="104" customFormat="1" ht="36" x14ac:dyDescent="0.35">
      <c r="A6" s="462"/>
      <c r="B6" s="463"/>
      <c r="C6" s="464"/>
      <c r="D6" s="105" t="s">
        <v>163</v>
      </c>
      <c r="E6" s="105" t="s">
        <v>164</v>
      </c>
      <c r="F6" s="105" t="s">
        <v>156</v>
      </c>
      <c r="G6" s="105" t="s">
        <v>157</v>
      </c>
      <c r="H6" s="468"/>
      <c r="I6" s="468"/>
      <c r="J6" s="454"/>
      <c r="K6" s="454"/>
      <c r="L6" s="454"/>
      <c r="M6" s="455"/>
    </row>
    <row r="7" spans="1:13" x14ac:dyDescent="0.25">
      <c r="A7" s="106" t="s">
        <v>166</v>
      </c>
      <c r="B7" s="107"/>
      <c r="C7" s="108"/>
      <c r="D7" s="109">
        <v>100000</v>
      </c>
      <c r="E7" s="110" t="s">
        <v>167</v>
      </c>
      <c r="F7" s="267"/>
      <c r="G7" s="267"/>
      <c r="H7" s="111">
        <v>42742.94</v>
      </c>
      <c r="I7" s="112">
        <f>D7-H7</f>
        <v>57257.06</v>
      </c>
      <c r="J7" s="274"/>
      <c r="K7" s="274"/>
      <c r="L7" s="108"/>
      <c r="M7" s="123"/>
    </row>
    <row r="8" spans="1:13" x14ac:dyDescent="0.25">
      <c r="A8" s="113" t="s">
        <v>168</v>
      </c>
      <c r="B8" s="114"/>
      <c r="C8" s="115"/>
      <c r="D8" s="116"/>
      <c r="E8" s="117"/>
      <c r="F8" s="116"/>
      <c r="G8" s="116"/>
      <c r="H8" s="116"/>
      <c r="I8" s="118"/>
      <c r="J8" s="275"/>
      <c r="K8" s="275"/>
      <c r="L8" s="115"/>
      <c r="M8" s="117"/>
    </row>
    <row r="9" spans="1:13" x14ac:dyDescent="0.35">
      <c r="A9" s="106" t="s">
        <v>169</v>
      </c>
      <c r="B9" s="107"/>
      <c r="C9" s="108"/>
      <c r="D9" s="119">
        <v>500000</v>
      </c>
      <c r="E9" s="110" t="s">
        <v>167</v>
      </c>
      <c r="F9" s="267"/>
      <c r="G9" s="267"/>
      <c r="H9" s="109">
        <v>445600</v>
      </c>
      <c r="I9" s="112">
        <f>D9-H9</f>
        <v>54400</v>
      </c>
      <c r="J9" s="276"/>
      <c r="K9" s="278"/>
      <c r="M9" s="110"/>
    </row>
    <row r="10" spans="1:13" x14ac:dyDescent="0.35">
      <c r="A10" s="120" t="s">
        <v>170</v>
      </c>
      <c r="B10" s="101"/>
      <c r="C10" s="121"/>
      <c r="D10" s="122"/>
      <c r="E10" s="123"/>
      <c r="F10" s="268"/>
      <c r="G10" s="268"/>
      <c r="H10" s="124"/>
      <c r="I10" s="125"/>
      <c r="J10" s="276"/>
      <c r="K10" s="278"/>
      <c r="M10" s="123"/>
    </row>
    <row r="11" spans="1:13" x14ac:dyDescent="0.35">
      <c r="A11" s="113" t="s">
        <v>171</v>
      </c>
      <c r="B11" s="114"/>
      <c r="C11" s="115"/>
      <c r="D11" s="126"/>
      <c r="E11" s="117"/>
      <c r="F11" s="116"/>
      <c r="G11" s="116"/>
      <c r="H11" s="116"/>
      <c r="I11" s="118"/>
      <c r="J11" s="281"/>
      <c r="K11" s="275"/>
      <c r="L11" s="115"/>
      <c r="M11" s="117"/>
    </row>
    <row r="12" spans="1:13" x14ac:dyDescent="0.35">
      <c r="A12" s="106" t="s">
        <v>172</v>
      </c>
      <c r="B12" s="107"/>
      <c r="C12" s="108"/>
      <c r="D12" s="119">
        <v>450000</v>
      </c>
      <c r="E12" s="110" t="s">
        <v>167</v>
      </c>
      <c r="F12" s="267"/>
      <c r="G12" s="267"/>
      <c r="H12" s="109">
        <v>445600</v>
      </c>
      <c r="I12" s="112">
        <f>D12-H12</f>
        <v>4400</v>
      </c>
      <c r="J12" s="276"/>
      <c r="K12" s="278"/>
      <c r="M12" s="123" t="s">
        <v>173</v>
      </c>
    </row>
    <row r="13" spans="1:13" x14ac:dyDescent="0.35">
      <c r="A13" s="120" t="s">
        <v>170</v>
      </c>
      <c r="B13" s="101"/>
      <c r="C13" s="121"/>
      <c r="D13" s="122"/>
      <c r="E13" s="123"/>
      <c r="F13" s="268"/>
      <c r="G13" s="268"/>
      <c r="H13" s="124"/>
      <c r="I13" s="125"/>
      <c r="J13" s="276"/>
      <c r="K13" s="278"/>
      <c r="M13" s="123" t="s">
        <v>174</v>
      </c>
    </row>
    <row r="14" spans="1:13" x14ac:dyDescent="0.35">
      <c r="A14" s="113" t="s">
        <v>171</v>
      </c>
      <c r="B14" s="114"/>
      <c r="C14" s="115"/>
      <c r="D14" s="126"/>
      <c r="E14" s="117"/>
      <c r="F14" s="116"/>
      <c r="G14" s="116"/>
      <c r="H14" s="116"/>
      <c r="I14" s="118"/>
      <c r="J14" s="281"/>
      <c r="K14" s="275"/>
      <c r="L14" s="115"/>
      <c r="M14" s="117"/>
    </row>
    <row r="15" spans="1:13" x14ac:dyDescent="0.35">
      <c r="A15" s="120" t="s">
        <v>175</v>
      </c>
      <c r="B15" s="107"/>
      <c r="C15" s="121"/>
      <c r="D15" s="119">
        <v>91000</v>
      </c>
      <c r="E15" s="110" t="s">
        <v>167</v>
      </c>
      <c r="F15" s="110"/>
      <c r="G15" s="110"/>
      <c r="H15" s="119">
        <v>91000</v>
      </c>
      <c r="I15" s="112">
        <f>D15-H15</f>
        <v>0</v>
      </c>
      <c r="J15" s="276"/>
      <c r="K15" s="278"/>
      <c r="M15" s="123" t="s">
        <v>173</v>
      </c>
    </row>
    <row r="16" spans="1:13" x14ac:dyDescent="0.35">
      <c r="A16" s="113" t="s">
        <v>176</v>
      </c>
      <c r="B16" s="114"/>
      <c r="C16" s="115"/>
      <c r="D16" s="126"/>
      <c r="E16" s="117"/>
      <c r="F16" s="116"/>
      <c r="G16" s="116"/>
      <c r="H16" s="116"/>
      <c r="I16" s="118"/>
      <c r="J16" s="281"/>
      <c r="K16" s="275"/>
      <c r="L16" s="115"/>
      <c r="M16" s="117" t="s">
        <v>174</v>
      </c>
    </row>
    <row r="17" spans="1:13" s="129" customFormat="1" ht="23.25" customHeight="1" x14ac:dyDescent="0.25">
      <c r="A17" s="456" t="s">
        <v>177</v>
      </c>
      <c r="B17" s="457"/>
      <c r="C17" s="458"/>
      <c r="D17" s="127">
        <f>SUM(D7:D16)</f>
        <v>1141000</v>
      </c>
      <c r="E17" s="127">
        <f>SUM(E7:E16)</f>
        <v>0</v>
      </c>
      <c r="F17" s="127"/>
      <c r="G17" s="127"/>
      <c r="H17" s="127">
        <f>SUM(H7:H16)</f>
        <v>1024942.94</v>
      </c>
      <c r="I17" s="273">
        <f>SUM(I7:I16)</f>
        <v>116057.06</v>
      </c>
      <c r="J17" s="277"/>
      <c r="K17" s="277"/>
      <c r="M17" s="250"/>
    </row>
    <row r="18" spans="1:13" s="101" customFormat="1" x14ac:dyDescent="0.35">
      <c r="A18" s="130"/>
      <c r="D18" s="131"/>
      <c r="E18" s="131"/>
      <c r="F18" s="131"/>
      <c r="G18" s="131"/>
      <c r="H18" s="131"/>
      <c r="I18" s="131"/>
      <c r="J18" s="279"/>
      <c r="K18" s="279"/>
      <c r="L18" s="280"/>
      <c r="M18" s="230"/>
    </row>
    <row r="19" spans="1:13" ht="30" customHeight="1" x14ac:dyDescent="0.25">
      <c r="A19" s="132" t="s">
        <v>178</v>
      </c>
      <c r="B19" s="133"/>
      <c r="C19" s="133"/>
      <c r="D19" s="134"/>
      <c r="E19" s="134"/>
      <c r="F19" s="134"/>
      <c r="G19" s="134"/>
      <c r="H19" s="134"/>
      <c r="I19" s="133"/>
      <c r="M19" s="135"/>
    </row>
    <row r="20" spans="1:13" s="104" customFormat="1" ht="18" customHeight="1" x14ac:dyDescent="0.35">
      <c r="A20" s="459" t="s">
        <v>3</v>
      </c>
      <c r="B20" s="460"/>
      <c r="C20" s="461"/>
      <c r="D20" s="465" t="s">
        <v>159</v>
      </c>
      <c r="E20" s="466"/>
      <c r="F20" s="271" t="s">
        <v>6</v>
      </c>
      <c r="G20" s="272"/>
      <c r="H20" s="467" t="s">
        <v>160</v>
      </c>
      <c r="I20" s="467" t="s">
        <v>161</v>
      </c>
      <c r="J20" s="454" t="s">
        <v>7</v>
      </c>
      <c r="K20" s="454" t="s">
        <v>261</v>
      </c>
      <c r="L20" s="454" t="s">
        <v>262</v>
      </c>
      <c r="M20" s="455" t="s">
        <v>162</v>
      </c>
    </row>
    <row r="21" spans="1:13" s="104" customFormat="1" ht="36" x14ac:dyDescent="0.35">
      <c r="A21" s="462"/>
      <c r="B21" s="463"/>
      <c r="C21" s="464"/>
      <c r="D21" s="105" t="s">
        <v>163</v>
      </c>
      <c r="E21" s="105" t="s">
        <v>164</v>
      </c>
      <c r="F21" s="105" t="s">
        <v>156</v>
      </c>
      <c r="G21" s="105" t="s">
        <v>157</v>
      </c>
      <c r="H21" s="468"/>
      <c r="I21" s="468"/>
      <c r="J21" s="454"/>
      <c r="K21" s="454"/>
      <c r="L21" s="454"/>
      <c r="M21" s="455"/>
    </row>
    <row r="22" spans="1:13" x14ac:dyDescent="0.25">
      <c r="A22" s="106" t="s">
        <v>264</v>
      </c>
      <c r="B22" s="107"/>
      <c r="C22" s="108"/>
      <c r="D22" s="109">
        <v>10000</v>
      </c>
      <c r="E22" s="110"/>
      <c r="F22" s="267"/>
      <c r="G22" s="267"/>
      <c r="H22" s="111"/>
      <c r="I22" s="112"/>
      <c r="J22" s="274" t="s">
        <v>325</v>
      </c>
      <c r="K22" s="274"/>
      <c r="L22" s="108"/>
      <c r="M22" s="123"/>
    </row>
    <row r="23" spans="1:13" x14ac:dyDescent="0.25">
      <c r="A23" s="113" t="s">
        <v>266</v>
      </c>
      <c r="B23" s="114"/>
      <c r="C23" s="115"/>
      <c r="D23" s="116"/>
      <c r="E23" s="117"/>
      <c r="F23" s="116"/>
      <c r="G23" s="116"/>
      <c r="H23" s="116"/>
      <c r="I23" s="118"/>
      <c r="J23" s="275"/>
      <c r="K23" s="275"/>
      <c r="L23" s="115"/>
      <c r="M23" s="117"/>
    </row>
    <row r="24" spans="1:13" x14ac:dyDescent="0.25">
      <c r="A24" s="106" t="s">
        <v>267</v>
      </c>
      <c r="B24" s="107"/>
      <c r="C24" s="108"/>
      <c r="D24" s="109">
        <v>5000</v>
      </c>
      <c r="E24" s="110"/>
      <c r="F24" s="267"/>
      <c r="G24" s="267"/>
      <c r="H24" s="111"/>
      <c r="I24" s="112"/>
      <c r="J24" s="274" t="s">
        <v>325</v>
      </c>
      <c r="K24" s="274"/>
      <c r="L24" s="108"/>
      <c r="M24" s="123"/>
    </row>
    <row r="25" spans="1:13" x14ac:dyDescent="0.25">
      <c r="A25" s="113"/>
      <c r="B25" s="114"/>
      <c r="C25" s="115"/>
      <c r="D25" s="116"/>
      <c r="E25" s="117"/>
      <c r="F25" s="116"/>
      <c r="G25" s="116"/>
      <c r="H25" s="116"/>
      <c r="I25" s="118"/>
      <c r="J25" s="275"/>
      <c r="K25" s="275"/>
      <c r="L25" s="115"/>
      <c r="M25" s="117"/>
    </row>
    <row r="26" spans="1:13" s="129" customFormat="1" ht="23.25" customHeight="1" x14ac:dyDescent="0.25">
      <c r="A26" s="456" t="s">
        <v>177</v>
      </c>
      <c r="B26" s="457"/>
      <c r="C26" s="458"/>
      <c r="D26" s="127">
        <f>D24+D22</f>
        <v>15000</v>
      </c>
      <c r="E26" s="127"/>
      <c r="F26" s="127"/>
      <c r="G26" s="127"/>
      <c r="H26" s="127"/>
      <c r="I26" s="273"/>
      <c r="J26" s="128"/>
      <c r="K26" s="128"/>
      <c r="L26" s="352"/>
      <c r="M26" s="128"/>
    </row>
    <row r="27" spans="1:13" x14ac:dyDescent="0.25">
      <c r="A27" s="101"/>
      <c r="B27" s="101"/>
      <c r="C27" s="101"/>
      <c r="D27" s="131"/>
      <c r="E27" s="131"/>
      <c r="F27" s="131"/>
      <c r="G27" s="131"/>
      <c r="H27" s="131"/>
      <c r="I27" s="139"/>
      <c r="M27" s="101"/>
    </row>
    <row r="28" spans="1:13" x14ac:dyDescent="0.25">
      <c r="A28" s="101"/>
      <c r="B28" s="101"/>
      <c r="C28" s="101"/>
      <c r="D28" s="131"/>
      <c r="E28" s="131"/>
      <c r="F28" s="131"/>
      <c r="G28" s="131"/>
      <c r="H28" s="131"/>
      <c r="I28" s="139"/>
      <c r="M28" s="101"/>
    </row>
    <row r="29" spans="1:13" x14ac:dyDescent="0.25">
      <c r="A29" s="101"/>
      <c r="B29" s="101"/>
      <c r="C29" s="101"/>
      <c r="D29" s="131"/>
      <c r="E29" s="131"/>
      <c r="F29" s="131"/>
      <c r="G29" s="131"/>
      <c r="H29" s="131"/>
      <c r="I29" s="139"/>
      <c r="M29" s="101"/>
    </row>
    <row r="30" spans="1:13" x14ac:dyDescent="0.25">
      <c r="A30" s="101"/>
      <c r="B30" s="101"/>
      <c r="C30" s="101"/>
      <c r="D30" s="131"/>
      <c r="E30" s="131"/>
      <c r="F30" s="131"/>
      <c r="G30" s="131"/>
      <c r="H30" s="131"/>
      <c r="I30" s="139"/>
      <c r="M30" s="101"/>
    </row>
    <row r="31" spans="1:13" x14ac:dyDescent="0.25">
      <c r="A31" s="101"/>
      <c r="B31" s="101"/>
      <c r="C31" s="101"/>
      <c r="D31" s="131"/>
      <c r="E31" s="131"/>
      <c r="F31" s="131"/>
      <c r="G31" s="131"/>
      <c r="H31" s="131"/>
      <c r="I31" s="139"/>
      <c r="M31" s="101"/>
    </row>
    <row r="32" spans="1:13" x14ac:dyDescent="0.25">
      <c r="A32" s="101"/>
      <c r="B32" s="101"/>
      <c r="C32" s="101"/>
      <c r="D32" s="131"/>
      <c r="E32" s="131"/>
      <c r="F32" s="131"/>
      <c r="G32" s="131"/>
      <c r="H32" s="131"/>
      <c r="I32" s="139"/>
      <c r="M32" s="101"/>
    </row>
    <row r="33" spans="1:13" x14ac:dyDescent="0.25">
      <c r="A33" s="101"/>
      <c r="B33" s="101"/>
      <c r="C33" s="101"/>
      <c r="D33" s="131"/>
      <c r="E33" s="131"/>
      <c r="F33" s="131"/>
      <c r="G33" s="131"/>
      <c r="H33" s="131"/>
      <c r="I33" s="139"/>
      <c r="M33" s="101"/>
    </row>
    <row r="34" spans="1:13" x14ac:dyDescent="0.25">
      <c r="A34" s="101"/>
      <c r="B34" s="101"/>
      <c r="C34" s="101"/>
      <c r="D34" s="131"/>
      <c r="E34" s="131"/>
      <c r="F34" s="131"/>
      <c r="G34" s="131"/>
      <c r="H34" s="131"/>
      <c r="I34" s="139"/>
      <c r="M34" s="101"/>
    </row>
    <row r="35" spans="1:13" ht="23.4" customHeight="1" x14ac:dyDescent="0.25">
      <c r="A35" s="101"/>
      <c r="B35" s="101"/>
      <c r="C35" s="101"/>
      <c r="D35" s="131"/>
      <c r="E35" s="131"/>
      <c r="F35" s="131"/>
      <c r="G35" s="131"/>
      <c r="H35" s="131"/>
      <c r="I35" s="139"/>
      <c r="M35" s="100">
        <v>14</v>
      </c>
    </row>
    <row r="36" spans="1:13" ht="26.25" customHeight="1" x14ac:dyDescent="0.25">
      <c r="A36" s="251" t="s">
        <v>158</v>
      </c>
      <c r="B36" s="252"/>
      <c r="C36" s="252"/>
      <c r="D36" s="252"/>
      <c r="E36" s="252"/>
      <c r="F36" s="252"/>
      <c r="G36" s="252"/>
      <c r="H36" s="252"/>
      <c r="I36" s="252"/>
      <c r="M36" s="253"/>
    </row>
    <row r="37" spans="1:13" ht="20.25" customHeight="1" x14ac:dyDescent="0.25">
      <c r="A37" s="254" t="s">
        <v>3</v>
      </c>
      <c r="B37" s="216"/>
      <c r="C37" s="255"/>
      <c r="D37" s="256" t="s">
        <v>159</v>
      </c>
      <c r="E37" s="257"/>
      <c r="F37" s="269"/>
      <c r="G37" s="269"/>
      <c r="H37" s="205" t="s">
        <v>160</v>
      </c>
      <c r="I37" s="205" t="s">
        <v>161</v>
      </c>
      <c r="M37" s="247" t="s">
        <v>162</v>
      </c>
    </row>
    <row r="38" spans="1:13" ht="40.5" customHeight="1" x14ac:dyDescent="0.25">
      <c r="A38" s="258"/>
      <c r="B38" s="259"/>
      <c r="C38" s="260"/>
      <c r="D38" s="105" t="s">
        <v>163</v>
      </c>
      <c r="E38" s="105" t="s">
        <v>164</v>
      </c>
      <c r="F38" s="245"/>
      <c r="G38" s="245"/>
      <c r="H38" s="245"/>
      <c r="I38" s="245"/>
      <c r="M38" s="248"/>
    </row>
    <row r="39" spans="1:13" ht="30" customHeight="1" x14ac:dyDescent="0.25">
      <c r="A39" s="140" t="s">
        <v>179</v>
      </c>
      <c r="B39" s="141"/>
      <c r="C39" s="142"/>
      <c r="D39" s="143"/>
      <c r="E39" s="143"/>
      <c r="F39" s="143"/>
      <c r="G39" s="143"/>
      <c r="H39" s="143"/>
      <c r="I39" s="142"/>
      <c r="M39" s="144"/>
    </row>
    <row r="40" spans="1:13" s="104" customFormat="1" x14ac:dyDescent="0.35">
      <c r="A40" s="145" t="s">
        <v>180</v>
      </c>
      <c r="B40" s="146"/>
      <c r="C40" s="146"/>
      <c r="D40" s="147">
        <v>20000</v>
      </c>
      <c r="E40" s="124" t="s">
        <v>167</v>
      </c>
      <c r="F40" s="124"/>
      <c r="G40" s="124"/>
      <c r="H40" s="111">
        <v>13320.2</v>
      </c>
      <c r="I40" s="148">
        <f>D40-H40</f>
        <v>6679.7999999999993</v>
      </c>
      <c r="M40" s="149"/>
    </row>
    <row r="41" spans="1:13" s="104" customFormat="1" x14ac:dyDescent="0.35">
      <c r="A41" s="150"/>
      <c r="B41" s="151"/>
      <c r="C41" s="151"/>
      <c r="D41" s="152"/>
      <c r="E41" s="138"/>
      <c r="F41" s="138"/>
      <c r="G41" s="138"/>
      <c r="H41" s="138"/>
      <c r="I41" s="153"/>
      <c r="M41" s="154"/>
    </row>
    <row r="42" spans="1:13" s="162" customFormat="1" x14ac:dyDescent="0.35">
      <c r="A42" s="155" t="s">
        <v>181</v>
      </c>
      <c r="B42" s="156"/>
      <c r="C42" s="157"/>
      <c r="D42" s="158">
        <v>40000</v>
      </c>
      <c r="E42" s="159" t="s">
        <v>167</v>
      </c>
      <c r="F42" s="159"/>
      <c r="G42" s="159"/>
      <c r="H42" s="159">
        <v>71580</v>
      </c>
      <c r="I42" s="160">
        <f>+D42+35000-H42</f>
        <v>3420</v>
      </c>
      <c r="M42" s="161" t="s">
        <v>182</v>
      </c>
    </row>
    <row r="43" spans="1:13" s="162" customFormat="1" x14ac:dyDescent="0.35">
      <c r="A43" s="163"/>
      <c r="B43" s="164"/>
      <c r="C43" s="164"/>
      <c r="D43" s="165"/>
      <c r="E43" s="166"/>
      <c r="F43" s="166"/>
      <c r="G43" s="166"/>
      <c r="H43" s="166"/>
      <c r="I43" s="153"/>
      <c r="M43" s="167" t="s">
        <v>183</v>
      </c>
    </row>
    <row r="44" spans="1:13" s="169" customFormat="1" x14ac:dyDescent="0.35">
      <c r="A44" s="168" t="s">
        <v>184</v>
      </c>
      <c r="D44" s="170">
        <v>30000</v>
      </c>
      <c r="E44" s="171" t="s">
        <v>167</v>
      </c>
      <c r="F44" s="171"/>
      <c r="G44" s="171"/>
      <c r="H44" s="111">
        <v>29150</v>
      </c>
      <c r="I44" s="148">
        <f>D44-H44</f>
        <v>850</v>
      </c>
      <c r="M44" s="172"/>
    </row>
    <row r="45" spans="1:13" s="169" customFormat="1" x14ac:dyDescent="0.35">
      <c r="A45" s="173"/>
      <c r="B45" s="174"/>
      <c r="C45" s="174"/>
      <c r="D45" s="175"/>
      <c r="E45" s="175"/>
      <c r="F45" s="175"/>
      <c r="G45" s="175"/>
      <c r="H45" s="175"/>
      <c r="I45" s="176"/>
      <c r="M45" s="177"/>
    </row>
    <row r="46" spans="1:13" s="169" customFormat="1" x14ac:dyDescent="0.35">
      <c r="A46" s="178" t="s">
        <v>185</v>
      </c>
      <c r="D46" s="170">
        <v>100000</v>
      </c>
      <c r="E46" s="171" t="s">
        <v>167</v>
      </c>
      <c r="F46" s="171"/>
      <c r="G46" s="171"/>
      <c r="H46" s="171">
        <v>19640</v>
      </c>
      <c r="I46" s="148">
        <f>D46-H46</f>
        <v>80360</v>
      </c>
      <c r="M46" s="172"/>
    </row>
    <row r="47" spans="1:13" s="169" customFormat="1" x14ac:dyDescent="0.35">
      <c r="A47" s="261"/>
      <c r="B47" s="262"/>
      <c r="C47" s="263"/>
      <c r="D47" s="175"/>
      <c r="E47" s="175"/>
      <c r="F47" s="175"/>
      <c r="G47" s="175"/>
      <c r="H47" s="175"/>
      <c r="I47" s="176"/>
      <c r="M47" s="179"/>
    </row>
    <row r="48" spans="1:13" ht="24.75" customHeight="1" x14ac:dyDescent="0.25">
      <c r="A48" s="249" t="s">
        <v>177</v>
      </c>
      <c r="B48" s="249"/>
      <c r="C48" s="249"/>
      <c r="D48" s="127">
        <f>SUM(D40:D47)</f>
        <v>190000</v>
      </c>
      <c r="E48" s="127" t="s">
        <v>167</v>
      </c>
      <c r="F48" s="127"/>
      <c r="G48" s="127"/>
      <c r="H48" s="127">
        <f>SUM(H40:H47)</f>
        <v>133690.20000000001</v>
      </c>
      <c r="I48" s="180">
        <f>SUM(I40:I47)</f>
        <v>91309.8</v>
      </c>
      <c r="M48" s="128"/>
    </row>
    <row r="49" spans="1:13" s="129" customFormat="1" ht="19.5" customHeight="1" x14ac:dyDescent="0.25">
      <c r="A49" s="181"/>
      <c r="B49" s="181"/>
      <c r="C49" s="181"/>
      <c r="D49" s="182"/>
      <c r="E49" s="182"/>
      <c r="F49" s="182"/>
      <c r="G49" s="182"/>
      <c r="H49" s="182"/>
      <c r="I49" s="183"/>
      <c r="M49" s="184"/>
    </row>
    <row r="50" spans="1:13" s="129" customFormat="1" ht="10.5" customHeight="1" x14ac:dyDescent="0.25">
      <c r="A50" s="181"/>
      <c r="B50" s="181"/>
      <c r="C50" s="181"/>
      <c r="D50" s="182"/>
      <c r="E50" s="182"/>
      <c r="F50" s="182"/>
      <c r="G50" s="182"/>
      <c r="H50" s="182"/>
      <c r="I50" s="183"/>
      <c r="M50" s="184"/>
    </row>
    <row r="51" spans="1:13" s="129" customFormat="1" ht="24.75" customHeight="1" x14ac:dyDescent="0.25">
      <c r="A51" s="251" t="s">
        <v>158</v>
      </c>
      <c r="B51" s="252"/>
      <c r="C51" s="252"/>
      <c r="D51" s="252"/>
      <c r="E51" s="252"/>
      <c r="F51" s="252"/>
      <c r="G51" s="252"/>
      <c r="H51" s="252"/>
      <c r="I51" s="252"/>
      <c r="M51" s="253"/>
    </row>
    <row r="52" spans="1:13" ht="20.25" customHeight="1" x14ac:dyDescent="0.25">
      <c r="A52" s="254" t="s">
        <v>3</v>
      </c>
      <c r="B52" s="216"/>
      <c r="C52" s="255"/>
      <c r="D52" s="256" t="s">
        <v>159</v>
      </c>
      <c r="E52" s="257"/>
      <c r="F52" s="269"/>
      <c r="G52" s="269"/>
      <c r="H52" s="205" t="s">
        <v>160</v>
      </c>
      <c r="I52" s="205" t="s">
        <v>161</v>
      </c>
      <c r="M52" s="247" t="s">
        <v>162</v>
      </c>
    </row>
    <row r="53" spans="1:13" ht="40.5" customHeight="1" x14ac:dyDescent="0.25">
      <c r="A53" s="258"/>
      <c r="B53" s="259"/>
      <c r="C53" s="260"/>
      <c r="D53" s="105" t="s">
        <v>163</v>
      </c>
      <c r="E53" s="105" t="s">
        <v>164</v>
      </c>
      <c r="F53" s="245"/>
      <c r="G53" s="245"/>
      <c r="H53" s="245"/>
      <c r="I53" s="245"/>
      <c r="M53" s="248"/>
    </row>
    <row r="54" spans="1:13" ht="30" customHeight="1" x14ac:dyDescent="0.25">
      <c r="A54" s="140" t="s">
        <v>186</v>
      </c>
      <c r="B54" s="142"/>
      <c r="C54" s="142"/>
      <c r="D54" s="143"/>
      <c r="E54" s="143"/>
      <c r="F54" s="143"/>
      <c r="G54" s="143"/>
      <c r="H54" s="143"/>
      <c r="I54" s="142"/>
      <c r="M54" s="144"/>
    </row>
    <row r="55" spans="1:13" x14ac:dyDescent="0.25">
      <c r="A55" s="106" t="s">
        <v>187</v>
      </c>
      <c r="B55" s="107"/>
      <c r="C55" s="108"/>
      <c r="D55" s="136">
        <v>20000</v>
      </c>
      <c r="E55" s="110" t="s">
        <v>167</v>
      </c>
      <c r="F55" s="110"/>
      <c r="G55" s="110"/>
      <c r="H55" s="136">
        <v>10000</v>
      </c>
      <c r="I55" s="160">
        <f>D55-H55</f>
        <v>10000</v>
      </c>
      <c r="M55" s="185"/>
    </row>
    <row r="56" spans="1:13" x14ac:dyDescent="0.25">
      <c r="A56" s="120" t="s">
        <v>188</v>
      </c>
      <c r="B56" s="101"/>
      <c r="C56" s="121"/>
      <c r="D56" s="186"/>
      <c r="E56" s="123"/>
      <c r="F56" s="123"/>
      <c r="G56" s="123"/>
      <c r="H56" s="123"/>
      <c r="I56" s="187"/>
      <c r="M56" s="188"/>
    </row>
    <row r="57" spans="1:13" s="191" customFormat="1" x14ac:dyDescent="0.35">
      <c r="A57" s="189" t="s">
        <v>189</v>
      </c>
      <c r="B57" s="190"/>
      <c r="C57" s="190"/>
      <c r="D57" s="171">
        <v>30000</v>
      </c>
      <c r="E57" s="171" t="s">
        <v>167</v>
      </c>
      <c r="F57" s="171"/>
      <c r="G57" s="171"/>
      <c r="H57" s="171">
        <v>75000</v>
      </c>
      <c r="I57" s="160">
        <f>+D57+45000-H57</f>
        <v>0</v>
      </c>
      <c r="M57" s="172" t="s">
        <v>182</v>
      </c>
    </row>
    <row r="58" spans="1:13" s="191" customFormat="1" x14ac:dyDescent="0.35">
      <c r="A58" s="173" t="s">
        <v>190</v>
      </c>
      <c r="B58" s="192"/>
      <c r="C58" s="193"/>
      <c r="D58" s="194"/>
      <c r="E58" s="194"/>
      <c r="F58" s="194"/>
      <c r="G58" s="194"/>
      <c r="H58" s="194"/>
      <c r="I58" s="195"/>
      <c r="M58" s="196" t="s">
        <v>191</v>
      </c>
    </row>
    <row r="59" spans="1:13" x14ac:dyDescent="0.25">
      <c r="A59" s="106" t="s">
        <v>192</v>
      </c>
      <c r="B59" s="107"/>
      <c r="C59" s="108"/>
      <c r="D59" s="136">
        <v>20000</v>
      </c>
      <c r="E59" s="110" t="s">
        <v>167</v>
      </c>
      <c r="F59" s="110"/>
      <c r="G59" s="110"/>
      <c r="H59" s="136">
        <v>11375</v>
      </c>
      <c r="I59" s="160">
        <f>D59-H59</f>
        <v>8625</v>
      </c>
      <c r="M59" s="110"/>
    </row>
    <row r="60" spans="1:13" x14ac:dyDescent="0.25">
      <c r="A60" s="120"/>
      <c r="B60" s="101"/>
      <c r="C60" s="121"/>
      <c r="D60" s="186"/>
      <c r="E60" s="123"/>
      <c r="F60" s="123"/>
      <c r="G60" s="123"/>
      <c r="H60" s="123"/>
      <c r="I60" s="187"/>
      <c r="M60" s="187"/>
    </row>
    <row r="61" spans="1:13" ht="24.75" customHeight="1" x14ac:dyDescent="0.25">
      <c r="A61" s="249" t="s">
        <v>177</v>
      </c>
      <c r="B61" s="249"/>
      <c r="C61" s="249"/>
      <c r="D61" s="127">
        <f>SUM(D55:D60)</f>
        <v>70000</v>
      </c>
      <c r="E61" s="127" t="s">
        <v>167</v>
      </c>
      <c r="F61" s="127"/>
      <c r="G61" s="127"/>
      <c r="H61" s="127">
        <f>SUM(H55:H60)</f>
        <v>96375</v>
      </c>
      <c r="I61" s="180">
        <f>SUM(I55:I60)</f>
        <v>18625</v>
      </c>
      <c r="M61" s="128"/>
    </row>
    <row r="62" spans="1:13" ht="24.75" customHeight="1" x14ac:dyDescent="0.25">
      <c r="A62" s="181"/>
      <c r="B62" s="181"/>
      <c r="C62" s="181"/>
      <c r="D62" s="182"/>
      <c r="E62" s="182"/>
      <c r="F62" s="182"/>
      <c r="G62" s="182"/>
      <c r="H62" s="182"/>
      <c r="I62" s="183"/>
      <c r="M62" s="197"/>
    </row>
    <row r="63" spans="1:13" ht="24.75" customHeight="1" x14ac:dyDescent="0.25">
      <c r="A63" s="181"/>
      <c r="B63" s="181"/>
      <c r="C63" s="181"/>
      <c r="D63" s="182"/>
      <c r="E63" s="182"/>
      <c r="F63" s="182"/>
      <c r="G63" s="182"/>
      <c r="H63" s="182"/>
      <c r="I63" s="183"/>
      <c r="M63" s="197"/>
    </row>
    <row r="64" spans="1:13" ht="24.75" customHeight="1" x14ac:dyDescent="0.25">
      <c r="A64" s="181"/>
      <c r="B64" s="181"/>
      <c r="C64" s="181"/>
      <c r="D64" s="182"/>
      <c r="E64" s="182"/>
      <c r="F64" s="182"/>
      <c r="G64" s="182"/>
      <c r="H64" s="182"/>
      <c r="I64" s="183"/>
      <c r="M64" s="197"/>
    </row>
    <row r="65" spans="1:13" ht="24.75" customHeight="1" x14ac:dyDescent="0.25">
      <c r="A65" s="181"/>
      <c r="B65" s="181"/>
      <c r="C65" s="181"/>
      <c r="D65" s="182"/>
      <c r="E65" s="182"/>
      <c r="F65" s="182"/>
      <c r="G65" s="182"/>
      <c r="H65" s="182"/>
      <c r="I65" s="183"/>
      <c r="M65" s="197"/>
    </row>
    <row r="66" spans="1:13" ht="24.75" customHeight="1" x14ac:dyDescent="0.25">
      <c r="A66" s="181"/>
      <c r="B66" s="181"/>
      <c r="C66" s="181"/>
      <c r="D66" s="182"/>
      <c r="E66" s="182"/>
      <c r="F66" s="182"/>
      <c r="G66" s="182"/>
      <c r="H66" s="182"/>
      <c r="I66" s="183"/>
      <c r="M66" s="197"/>
    </row>
    <row r="67" spans="1:13" ht="24.75" customHeight="1" x14ac:dyDescent="0.25">
      <c r="A67" s="181"/>
      <c r="B67" s="181"/>
      <c r="C67" s="181"/>
      <c r="D67" s="182"/>
      <c r="E67" s="182"/>
      <c r="F67" s="182"/>
      <c r="G67" s="182"/>
      <c r="H67" s="182"/>
      <c r="I67" s="183"/>
      <c r="M67" s="197"/>
    </row>
    <row r="68" spans="1:13" ht="24.75" customHeight="1" x14ac:dyDescent="0.25">
      <c r="A68" s="181"/>
      <c r="B68" s="181"/>
      <c r="C68" s="181"/>
      <c r="D68" s="182"/>
      <c r="E68" s="182"/>
      <c r="F68" s="182"/>
      <c r="G68" s="182"/>
      <c r="H68" s="182"/>
      <c r="I68" s="183"/>
      <c r="M68" s="197"/>
    </row>
    <row r="69" spans="1:13" ht="24.75" customHeight="1" x14ac:dyDescent="0.25">
      <c r="A69" s="181"/>
      <c r="B69" s="181"/>
      <c r="C69" s="181"/>
      <c r="D69" s="182"/>
      <c r="E69" s="182"/>
      <c r="F69" s="182"/>
      <c r="G69" s="182"/>
      <c r="H69" s="182"/>
      <c r="I69" s="183"/>
      <c r="M69" s="100">
        <v>15</v>
      </c>
    </row>
    <row r="70" spans="1:13" ht="9" customHeight="1" x14ac:dyDescent="0.25">
      <c r="M70" s="198"/>
    </row>
    <row r="71" spans="1:13" ht="27.75" customHeight="1" x14ac:dyDescent="0.25">
      <c r="A71" s="251" t="s">
        <v>158</v>
      </c>
      <c r="B71" s="252"/>
      <c r="C71" s="252"/>
      <c r="D71" s="252"/>
      <c r="E71" s="252"/>
      <c r="F71" s="252"/>
      <c r="G71" s="252"/>
      <c r="H71" s="252"/>
      <c r="I71" s="252"/>
      <c r="M71" s="253"/>
    </row>
    <row r="72" spans="1:13" ht="20.25" customHeight="1" x14ac:dyDescent="0.25">
      <c r="A72" s="254" t="s">
        <v>3</v>
      </c>
      <c r="B72" s="216"/>
      <c r="C72" s="255"/>
      <c r="D72" s="256" t="s">
        <v>159</v>
      </c>
      <c r="E72" s="257"/>
      <c r="F72" s="269"/>
      <c r="G72" s="269"/>
      <c r="H72" s="205" t="s">
        <v>160</v>
      </c>
      <c r="I72" s="205" t="s">
        <v>161</v>
      </c>
      <c r="M72" s="247" t="s">
        <v>162</v>
      </c>
    </row>
    <row r="73" spans="1:13" ht="40.5" customHeight="1" x14ac:dyDescent="0.25">
      <c r="A73" s="258"/>
      <c r="B73" s="259"/>
      <c r="C73" s="260"/>
      <c r="D73" s="105" t="s">
        <v>163</v>
      </c>
      <c r="E73" s="105" t="s">
        <v>164</v>
      </c>
      <c r="F73" s="245"/>
      <c r="G73" s="245"/>
      <c r="H73" s="245"/>
      <c r="I73" s="245"/>
      <c r="M73" s="248"/>
    </row>
    <row r="74" spans="1:13" ht="30" customHeight="1" x14ac:dyDescent="0.25">
      <c r="A74" s="140" t="s">
        <v>193</v>
      </c>
      <c r="B74" s="142"/>
      <c r="C74" s="142"/>
      <c r="D74" s="143"/>
      <c r="E74" s="143"/>
      <c r="F74" s="143"/>
      <c r="G74" s="143"/>
      <c r="H74" s="143"/>
      <c r="I74" s="142"/>
      <c r="M74" s="144"/>
    </row>
    <row r="75" spans="1:13" x14ac:dyDescent="0.35">
      <c r="A75" s="145" t="s">
        <v>194</v>
      </c>
      <c r="B75" s="107"/>
      <c r="C75" s="108"/>
      <c r="D75" s="136"/>
      <c r="E75" s="136"/>
      <c r="F75" s="136"/>
      <c r="G75" s="136"/>
      <c r="H75" s="136"/>
      <c r="I75" s="160"/>
      <c r="M75" s="110"/>
    </row>
    <row r="76" spans="1:13" x14ac:dyDescent="0.35">
      <c r="A76" s="199" t="s">
        <v>195</v>
      </c>
      <c r="B76" s="101"/>
      <c r="C76" s="121"/>
      <c r="D76" s="186"/>
      <c r="E76" s="186"/>
      <c r="F76" s="186"/>
      <c r="G76" s="186"/>
      <c r="H76" s="186"/>
      <c r="I76" s="148"/>
      <c r="M76" s="123"/>
    </row>
    <row r="77" spans="1:13" x14ac:dyDescent="0.35">
      <c r="A77" s="199" t="s">
        <v>196</v>
      </c>
      <c r="B77" s="101"/>
      <c r="C77" s="121"/>
      <c r="D77" s="186"/>
      <c r="E77" s="186"/>
      <c r="F77" s="186"/>
      <c r="G77" s="186"/>
      <c r="H77" s="186"/>
      <c r="I77" s="148"/>
      <c r="M77" s="200"/>
    </row>
    <row r="78" spans="1:13" x14ac:dyDescent="0.35">
      <c r="A78" s="199" t="s">
        <v>197</v>
      </c>
      <c r="B78" s="101"/>
      <c r="C78" s="121"/>
      <c r="D78" s="186">
        <v>35000</v>
      </c>
      <c r="E78" s="186"/>
      <c r="F78" s="186"/>
      <c r="G78" s="186"/>
      <c r="H78" s="186">
        <v>19550</v>
      </c>
      <c r="I78" s="148">
        <f>+D78-H78</f>
        <v>15450</v>
      </c>
      <c r="M78" s="123"/>
    </row>
    <row r="79" spans="1:13" x14ac:dyDescent="0.35">
      <c r="A79" s="199" t="s">
        <v>198</v>
      </c>
      <c r="B79" s="101"/>
      <c r="C79" s="121"/>
      <c r="D79" s="186"/>
      <c r="E79" s="186"/>
      <c r="F79" s="186"/>
      <c r="G79" s="186"/>
      <c r="H79" s="186"/>
      <c r="I79" s="148"/>
      <c r="M79" s="123"/>
    </row>
    <row r="80" spans="1:13" x14ac:dyDescent="0.35">
      <c r="A80" s="199" t="s">
        <v>199</v>
      </c>
      <c r="B80" s="101"/>
      <c r="C80" s="121"/>
      <c r="D80" s="186">
        <v>30000</v>
      </c>
      <c r="E80" s="186"/>
      <c r="F80" s="186"/>
      <c r="G80" s="186"/>
      <c r="H80" s="186">
        <v>19890</v>
      </c>
      <c r="I80" s="148">
        <f t="shared" ref="I80:I81" si="0">+D80-H80</f>
        <v>10110</v>
      </c>
      <c r="M80" s="123"/>
    </row>
    <row r="81" spans="1:13" x14ac:dyDescent="0.35">
      <c r="A81" s="199" t="s">
        <v>200</v>
      </c>
      <c r="B81" s="101"/>
      <c r="C81" s="121"/>
      <c r="D81" s="186">
        <v>20000</v>
      </c>
      <c r="E81" s="186"/>
      <c r="F81" s="186"/>
      <c r="G81" s="186"/>
      <c r="H81" s="186">
        <v>18600</v>
      </c>
      <c r="I81" s="148">
        <f t="shared" si="0"/>
        <v>1400</v>
      </c>
      <c r="M81" s="123"/>
    </row>
    <row r="82" spans="1:13" x14ac:dyDescent="0.35">
      <c r="A82" s="199" t="s">
        <v>201</v>
      </c>
      <c r="B82" s="101"/>
      <c r="C82" s="121"/>
      <c r="D82" s="186"/>
      <c r="E82" s="186"/>
      <c r="F82" s="186"/>
      <c r="G82" s="186"/>
      <c r="H82" s="186"/>
      <c r="I82" s="148"/>
      <c r="M82" s="123"/>
    </row>
    <row r="83" spans="1:13" x14ac:dyDescent="0.35">
      <c r="A83" s="150"/>
      <c r="B83" s="114"/>
      <c r="C83" s="115"/>
      <c r="D83" s="137"/>
      <c r="E83" s="137"/>
      <c r="F83" s="137"/>
      <c r="G83" s="137"/>
      <c r="H83" s="137"/>
      <c r="I83" s="153"/>
      <c r="M83" s="201"/>
    </row>
    <row r="84" spans="1:13" x14ac:dyDescent="0.25">
      <c r="A84" s="106" t="s">
        <v>202</v>
      </c>
      <c r="B84" s="107"/>
      <c r="C84" s="108"/>
      <c r="D84" s="136">
        <v>5000</v>
      </c>
      <c r="E84" s="110" t="s">
        <v>167</v>
      </c>
      <c r="F84" s="110"/>
      <c r="G84" s="110"/>
      <c r="H84" s="136">
        <v>4990</v>
      </c>
      <c r="I84" s="160">
        <f>D84-H84</f>
        <v>10</v>
      </c>
      <c r="M84" s="110"/>
    </row>
    <row r="85" spans="1:13" x14ac:dyDescent="0.25">
      <c r="A85" s="120" t="s">
        <v>203</v>
      </c>
      <c r="B85" s="114"/>
      <c r="C85" s="115"/>
      <c r="D85" s="186"/>
      <c r="E85" s="123"/>
      <c r="F85" s="123"/>
      <c r="G85" s="123"/>
      <c r="H85" s="123"/>
      <c r="I85" s="187"/>
      <c r="M85" s="187"/>
    </row>
    <row r="86" spans="1:13" x14ac:dyDescent="0.35">
      <c r="A86" s="202" t="s">
        <v>204</v>
      </c>
      <c r="B86" s="101"/>
      <c r="C86" s="121"/>
      <c r="D86" s="136">
        <v>35000</v>
      </c>
      <c r="E86" s="136"/>
      <c r="F86" s="136"/>
      <c r="G86" s="136"/>
      <c r="H86" s="136">
        <v>21549</v>
      </c>
      <c r="I86" s="160">
        <f>D86-H86</f>
        <v>13451</v>
      </c>
      <c r="M86" s="110"/>
    </row>
    <row r="87" spans="1:13" x14ac:dyDescent="0.35">
      <c r="A87" s="203" t="s">
        <v>205</v>
      </c>
      <c r="B87" s="101"/>
      <c r="C87" s="121"/>
      <c r="D87" s="186"/>
      <c r="E87" s="186"/>
      <c r="F87" s="186"/>
      <c r="G87" s="186"/>
      <c r="H87" s="186"/>
      <c r="I87" s="148"/>
      <c r="M87" s="187"/>
    </row>
    <row r="88" spans="1:13" x14ac:dyDescent="0.35">
      <c r="A88" s="152" t="s">
        <v>206</v>
      </c>
      <c r="B88" s="114"/>
      <c r="C88" s="121"/>
      <c r="D88" s="137"/>
      <c r="E88" s="137"/>
      <c r="F88" s="137"/>
      <c r="G88" s="137"/>
      <c r="H88" s="137"/>
      <c r="I88" s="153"/>
      <c r="M88" s="201"/>
    </row>
    <row r="89" spans="1:13" ht="23.25" customHeight="1" x14ac:dyDescent="0.25">
      <c r="A89" s="249" t="s">
        <v>177</v>
      </c>
      <c r="B89" s="249"/>
      <c r="C89" s="249"/>
      <c r="D89" s="127">
        <f>SUM(D75:D88)</f>
        <v>125000</v>
      </c>
      <c r="E89" s="127" t="s">
        <v>167</v>
      </c>
      <c r="F89" s="127"/>
      <c r="G89" s="127"/>
      <c r="H89" s="127">
        <f>SUM(H75:H86)</f>
        <v>84579</v>
      </c>
      <c r="I89" s="127">
        <f>SUM(I75:I86)</f>
        <v>40421</v>
      </c>
      <c r="M89" s="128"/>
    </row>
    <row r="90" spans="1:13" ht="10.8" customHeight="1" x14ac:dyDescent="0.25">
      <c r="A90" s="181"/>
      <c r="B90" s="181"/>
      <c r="C90" s="181"/>
      <c r="D90" s="182"/>
      <c r="E90" s="204"/>
      <c r="F90" s="204"/>
      <c r="G90" s="204"/>
      <c r="H90" s="182"/>
      <c r="I90" s="183"/>
    </row>
    <row r="91" spans="1:13" x14ac:dyDescent="0.25">
      <c r="A91" s="251" t="s">
        <v>158</v>
      </c>
      <c r="B91" s="252"/>
      <c r="C91" s="252"/>
      <c r="D91" s="252"/>
      <c r="E91" s="252"/>
      <c r="F91" s="252"/>
      <c r="G91" s="252"/>
      <c r="H91" s="252"/>
      <c r="I91" s="252"/>
      <c r="M91" s="253"/>
    </row>
    <row r="92" spans="1:13" ht="20.25" customHeight="1" x14ac:dyDescent="0.25">
      <c r="A92" s="254" t="s">
        <v>3</v>
      </c>
      <c r="B92" s="216"/>
      <c r="C92" s="255"/>
      <c r="D92" s="256" t="s">
        <v>159</v>
      </c>
      <c r="E92" s="257"/>
      <c r="F92" s="269"/>
      <c r="G92" s="269"/>
      <c r="H92" s="205" t="s">
        <v>160</v>
      </c>
      <c r="I92" s="205" t="s">
        <v>161</v>
      </c>
      <c r="M92" s="247" t="s">
        <v>162</v>
      </c>
    </row>
    <row r="93" spans="1:13" ht="40.5" customHeight="1" x14ac:dyDescent="0.25">
      <c r="A93" s="264"/>
      <c r="B93" s="265"/>
      <c r="C93" s="266"/>
      <c r="D93" s="205" t="s">
        <v>163</v>
      </c>
      <c r="E93" s="205" t="s">
        <v>164</v>
      </c>
      <c r="F93" s="246"/>
      <c r="G93" s="246"/>
      <c r="H93" s="246"/>
      <c r="I93" s="246"/>
      <c r="M93" s="248"/>
    </row>
    <row r="94" spans="1:13" ht="22.5" customHeight="1" x14ac:dyDescent="0.25">
      <c r="A94" s="206" t="s">
        <v>207</v>
      </c>
      <c r="B94" s="207"/>
      <c r="C94" s="207"/>
      <c r="D94" s="207"/>
      <c r="E94" s="207"/>
      <c r="F94" s="207"/>
      <c r="G94" s="207"/>
      <c r="H94" s="207"/>
      <c r="I94" s="207"/>
      <c r="M94" s="208"/>
    </row>
    <row r="95" spans="1:13" ht="22.5" customHeight="1" x14ac:dyDescent="0.25">
      <c r="A95" s="209" t="s">
        <v>208</v>
      </c>
      <c r="B95" s="210"/>
      <c r="C95" s="210"/>
      <c r="D95" s="210"/>
      <c r="E95" s="210"/>
      <c r="F95" s="210"/>
      <c r="G95" s="210"/>
      <c r="H95" s="210"/>
      <c r="I95" s="210"/>
      <c r="M95" s="211"/>
    </row>
    <row r="96" spans="1:13" s="212" customFormat="1" x14ac:dyDescent="0.35">
      <c r="A96" s="202" t="s">
        <v>209</v>
      </c>
      <c r="B96" s="107"/>
      <c r="C96" s="107"/>
      <c r="D96" s="136">
        <v>10000</v>
      </c>
      <c r="E96" s="136" t="s">
        <v>167</v>
      </c>
      <c r="F96" s="136"/>
      <c r="G96" s="136"/>
      <c r="H96" s="136">
        <v>29910</v>
      </c>
      <c r="I96" s="160">
        <f>D96+20000-H96</f>
        <v>90</v>
      </c>
      <c r="M96" s="110" t="s">
        <v>182</v>
      </c>
    </row>
    <row r="97" spans="1:13" s="212" customFormat="1" x14ac:dyDescent="0.35">
      <c r="A97" s="213" t="s">
        <v>210</v>
      </c>
      <c r="B97" s="101"/>
      <c r="C97" s="101"/>
      <c r="D97" s="123"/>
      <c r="E97" s="123"/>
      <c r="F97" s="123"/>
      <c r="G97" s="123"/>
      <c r="H97" s="123"/>
      <c r="I97" s="123"/>
      <c r="M97" s="123" t="s">
        <v>211</v>
      </c>
    </row>
    <row r="98" spans="1:13" s="104" customFormat="1" x14ac:dyDescent="0.35">
      <c r="A98" s="106" t="s">
        <v>212</v>
      </c>
      <c r="B98" s="107"/>
      <c r="C98" s="108"/>
      <c r="D98" s="136">
        <v>10000</v>
      </c>
      <c r="E98" s="136" t="s">
        <v>167</v>
      </c>
      <c r="F98" s="136"/>
      <c r="G98" s="136"/>
      <c r="H98" s="136">
        <v>17450</v>
      </c>
      <c r="I98" s="160">
        <f>D98+20000-H98</f>
        <v>12550</v>
      </c>
      <c r="M98" s="110" t="s">
        <v>182</v>
      </c>
    </row>
    <row r="99" spans="1:13" s="104" customFormat="1" x14ac:dyDescent="0.35">
      <c r="A99" s="120" t="s">
        <v>213</v>
      </c>
      <c r="B99" s="101"/>
      <c r="C99" s="121"/>
      <c r="D99" s="186"/>
      <c r="E99" s="186"/>
      <c r="F99" s="186"/>
      <c r="G99" s="186"/>
      <c r="H99" s="186"/>
      <c r="I99" s="148"/>
      <c r="M99" s="123" t="s">
        <v>211</v>
      </c>
    </row>
    <row r="100" spans="1:13" s="104" customFormat="1" x14ac:dyDescent="0.35">
      <c r="A100" s="106" t="s">
        <v>214</v>
      </c>
      <c r="B100" s="107"/>
      <c r="C100" s="108"/>
      <c r="D100" s="136">
        <v>5000</v>
      </c>
      <c r="E100" s="136" t="s">
        <v>167</v>
      </c>
      <c r="F100" s="136"/>
      <c r="G100" s="136"/>
      <c r="H100" s="136">
        <v>900</v>
      </c>
      <c r="I100" s="160">
        <f>D100-H100</f>
        <v>4100</v>
      </c>
      <c r="M100" s="110"/>
    </row>
    <row r="101" spans="1:13" s="104" customFormat="1" x14ac:dyDescent="0.35">
      <c r="A101" s="113"/>
      <c r="B101" s="114"/>
      <c r="C101" s="115"/>
      <c r="D101" s="117"/>
      <c r="E101" s="117"/>
      <c r="F101" s="117"/>
      <c r="G101" s="117"/>
      <c r="H101" s="117"/>
      <c r="I101" s="201"/>
      <c r="M101" s="117"/>
    </row>
    <row r="102" spans="1:13" s="104" customFormat="1" x14ac:dyDescent="0.35">
      <c r="A102" s="106" t="s">
        <v>215</v>
      </c>
      <c r="B102" s="107"/>
      <c r="C102" s="108"/>
      <c r="D102" s="136">
        <v>30000</v>
      </c>
      <c r="E102" s="136" t="s">
        <v>167</v>
      </c>
      <c r="F102" s="136"/>
      <c r="G102" s="136"/>
      <c r="H102" s="136">
        <v>30000</v>
      </c>
      <c r="I102" s="160">
        <f>D102-H102</f>
        <v>0</v>
      </c>
      <c r="M102" s="110"/>
    </row>
    <row r="103" spans="1:13" s="104" customFormat="1" x14ac:dyDescent="0.35">
      <c r="A103" s="120" t="s">
        <v>216</v>
      </c>
      <c r="B103" s="101"/>
      <c r="C103" s="121"/>
      <c r="D103" s="186"/>
      <c r="E103" s="186"/>
      <c r="F103" s="186"/>
      <c r="G103" s="186"/>
      <c r="H103" s="186"/>
      <c r="I103" s="148"/>
      <c r="M103" s="123"/>
    </row>
    <row r="104" spans="1:13" s="104" customFormat="1" x14ac:dyDescent="0.35">
      <c r="A104" s="120" t="s">
        <v>217</v>
      </c>
      <c r="B104" s="101"/>
      <c r="C104" s="121"/>
      <c r="D104" s="186"/>
      <c r="E104" s="186"/>
      <c r="F104" s="186"/>
      <c r="G104" s="186"/>
      <c r="H104" s="186"/>
      <c r="I104" s="148"/>
      <c r="M104" s="123"/>
    </row>
    <row r="105" spans="1:13" s="104" customFormat="1" x14ac:dyDescent="0.35">
      <c r="A105" s="113" t="s">
        <v>218</v>
      </c>
      <c r="B105" s="114"/>
      <c r="C105" s="115"/>
      <c r="D105" s="117"/>
      <c r="E105" s="117"/>
      <c r="F105" s="117"/>
      <c r="G105" s="117"/>
      <c r="H105" s="117"/>
      <c r="I105" s="201"/>
      <c r="M105" s="117"/>
    </row>
    <row r="106" spans="1:13" ht="21.75" customHeight="1" x14ac:dyDescent="0.25">
      <c r="A106" s="249" t="s">
        <v>177</v>
      </c>
      <c r="B106" s="249"/>
      <c r="C106" s="249"/>
      <c r="D106" s="127">
        <f>SUM(D96:D105)</f>
        <v>55000</v>
      </c>
      <c r="E106" s="214" t="s">
        <v>167</v>
      </c>
      <c r="F106" s="214"/>
      <c r="G106" s="214"/>
      <c r="H106" s="127">
        <f>SUM(H96:H105)</f>
        <v>78260</v>
      </c>
      <c r="I106" s="127">
        <f>SUM(I96:I105)</f>
        <v>16740</v>
      </c>
      <c r="M106" s="128"/>
    </row>
    <row r="107" spans="1:13" ht="21.75" customHeight="1" x14ac:dyDescent="0.25">
      <c r="A107" s="181"/>
      <c r="B107" s="181"/>
      <c r="C107" s="181"/>
      <c r="D107" s="182"/>
      <c r="E107" s="204"/>
      <c r="F107" s="204"/>
      <c r="G107" s="204"/>
      <c r="H107" s="182"/>
      <c r="I107" s="182"/>
      <c r="M107" s="197"/>
    </row>
    <row r="108" spans="1:13" ht="21.75" customHeight="1" x14ac:dyDescent="0.25">
      <c r="A108" s="181"/>
      <c r="B108" s="181"/>
      <c r="C108" s="181"/>
      <c r="D108" s="182"/>
      <c r="E108" s="204"/>
      <c r="F108" s="204"/>
      <c r="G108" s="204"/>
      <c r="H108" s="182"/>
      <c r="I108" s="182"/>
      <c r="M108" s="197"/>
    </row>
    <row r="109" spans="1:13" ht="21.75" customHeight="1" x14ac:dyDescent="0.25">
      <c r="A109" s="181"/>
      <c r="B109" s="181"/>
      <c r="C109" s="181"/>
      <c r="D109" s="182"/>
      <c r="E109" s="204"/>
      <c r="F109" s="204"/>
      <c r="G109" s="204"/>
      <c r="H109" s="182"/>
      <c r="I109" s="182"/>
      <c r="M109" s="197"/>
    </row>
    <row r="110" spans="1:13" ht="21.75" customHeight="1" x14ac:dyDescent="0.25">
      <c r="A110" s="181"/>
      <c r="B110" s="181"/>
      <c r="C110" s="181"/>
      <c r="D110" s="182"/>
      <c r="E110" s="204"/>
      <c r="F110" s="204"/>
      <c r="G110" s="204"/>
      <c r="H110" s="182"/>
      <c r="I110" s="182"/>
      <c r="M110" s="197"/>
    </row>
    <row r="111" spans="1:13" ht="21.75" customHeight="1" x14ac:dyDescent="0.25">
      <c r="A111" s="100"/>
      <c r="B111" s="100"/>
      <c r="C111" s="100"/>
      <c r="D111" s="204"/>
      <c r="E111" s="204"/>
      <c r="F111" s="204"/>
      <c r="G111" s="204"/>
      <c r="H111" s="131"/>
      <c r="I111" s="139"/>
      <c r="M111" s="100">
        <v>16</v>
      </c>
    </row>
    <row r="112" spans="1:13" s="129" customFormat="1" ht="27.75" customHeight="1" x14ac:dyDescent="0.25">
      <c r="A112" s="251" t="s">
        <v>158</v>
      </c>
      <c r="B112" s="252"/>
      <c r="C112" s="252"/>
      <c r="D112" s="252"/>
      <c r="E112" s="252"/>
      <c r="F112" s="252"/>
      <c r="G112" s="252"/>
      <c r="H112" s="252"/>
      <c r="I112" s="252"/>
      <c r="M112" s="253"/>
    </row>
    <row r="113" spans="1:13" ht="20.25" customHeight="1" x14ac:dyDescent="0.25">
      <c r="A113" s="254" t="s">
        <v>3</v>
      </c>
      <c r="B113" s="216"/>
      <c r="C113" s="255"/>
      <c r="D113" s="256" t="s">
        <v>159</v>
      </c>
      <c r="E113" s="257"/>
      <c r="F113" s="269"/>
      <c r="G113" s="269"/>
      <c r="H113" s="205" t="s">
        <v>160</v>
      </c>
      <c r="I113" s="205" t="s">
        <v>161</v>
      </c>
      <c r="M113" s="247" t="s">
        <v>162</v>
      </c>
    </row>
    <row r="114" spans="1:13" ht="40.5" customHeight="1" x14ac:dyDescent="0.25">
      <c r="A114" s="258"/>
      <c r="B114" s="259"/>
      <c r="C114" s="260"/>
      <c r="D114" s="105" t="s">
        <v>163</v>
      </c>
      <c r="E114" s="105" t="s">
        <v>164</v>
      </c>
      <c r="F114" s="245"/>
      <c r="G114" s="245"/>
      <c r="H114" s="245"/>
      <c r="I114" s="245"/>
      <c r="M114" s="248"/>
    </row>
    <row r="115" spans="1:13" ht="30" customHeight="1" x14ac:dyDescent="0.25">
      <c r="A115" s="206" t="s">
        <v>219</v>
      </c>
      <c r="B115" s="215"/>
      <c r="C115" s="215"/>
      <c r="D115" s="216"/>
      <c r="E115" s="216"/>
      <c r="F115" s="216"/>
      <c r="G115" s="216"/>
      <c r="H115" s="216"/>
      <c r="I115" s="215"/>
      <c r="M115" s="217"/>
    </row>
    <row r="116" spans="1:13" ht="21.75" customHeight="1" x14ac:dyDescent="0.25">
      <c r="A116" s="218" t="s">
        <v>220</v>
      </c>
      <c r="B116" s="219"/>
      <c r="C116" s="220"/>
      <c r="D116" s="136">
        <v>102000</v>
      </c>
      <c r="E116" s="136" t="s">
        <v>167</v>
      </c>
      <c r="F116" s="136"/>
      <c r="G116" s="136"/>
      <c r="H116" s="136">
        <v>64158</v>
      </c>
      <c r="I116" s="160">
        <f>D116-H116</f>
        <v>37842</v>
      </c>
      <c r="M116" s="123"/>
    </row>
    <row r="117" spans="1:13" ht="21.75" customHeight="1" x14ac:dyDescent="0.25">
      <c r="A117" s="221" t="s">
        <v>221</v>
      </c>
      <c r="B117" s="222"/>
      <c r="C117" s="223"/>
      <c r="D117" s="137"/>
      <c r="E117" s="137"/>
      <c r="F117" s="137"/>
      <c r="G117" s="137"/>
      <c r="H117" s="137"/>
      <c r="I117" s="153"/>
      <c r="M117" s="117"/>
    </row>
    <row r="118" spans="1:13" ht="21.75" customHeight="1" x14ac:dyDescent="0.25">
      <c r="A118" s="218" t="s">
        <v>222</v>
      </c>
      <c r="B118" s="219"/>
      <c r="C118" s="220"/>
      <c r="D118" s="136">
        <v>67800</v>
      </c>
      <c r="E118" s="136" t="s">
        <v>167</v>
      </c>
      <c r="F118" s="136"/>
      <c r="G118" s="136"/>
      <c r="H118" s="136">
        <v>33831</v>
      </c>
      <c r="I118" s="160">
        <f>D118-H118</f>
        <v>33969</v>
      </c>
      <c r="M118" s="123"/>
    </row>
    <row r="119" spans="1:13" ht="21.75" customHeight="1" x14ac:dyDescent="0.25">
      <c r="A119" s="221" t="s">
        <v>223</v>
      </c>
      <c r="B119" s="222"/>
      <c r="C119" s="223"/>
      <c r="D119" s="137"/>
      <c r="E119" s="137"/>
      <c r="F119" s="137"/>
      <c r="G119" s="137"/>
      <c r="H119" s="137"/>
      <c r="I119" s="153"/>
      <c r="M119" s="117"/>
    </row>
    <row r="120" spans="1:13" s="212" customFormat="1" x14ac:dyDescent="0.35">
      <c r="A120" s="202" t="s">
        <v>224</v>
      </c>
      <c r="B120" s="107"/>
      <c r="C120" s="107"/>
      <c r="D120" s="136">
        <v>308700</v>
      </c>
      <c r="E120" s="136" t="s">
        <v>167</v>
      </c>
      <c r="F120" s="136"/>
      <c r="G120" s="136"/>
      <c r="H120" s="136">
        <v>315648</v>
      </c>
      <c r="I120" s="160">
        <f>D120+7000-H120</f>
        <v>52</v>
      </c>
      <c r="M120" s="110" t="s">
        <v>182</v>
      </c>
    </row>
    <row r="121" spans="1:13" s="212" customFormat="1" x14ac:dyDescent="0.35">
      <c r="A121" s="203" t="s">
        <v>225</v>
      </c>
      <c r="B121" s="101"/>
      <c r="C121" s="101"/>
      <c r="D121" s="123"/>
      <c r="E121" s="123"/>
      <c r="F121" s="123"/>
      <c r="G121" s="123"/>
      <c r="H121" s="123"/>
      <c r="I121" s="123"/>
      <c r="M121" s="123" t="s">
        <v>226</v>
      </c>
    </row>
    <row r="122" spans="1:13" s="212" customFormat="1" x14ac:dyDescent="0.35">
      <c r="A122" s="145" t="s">
        <v>227</v>
      </c>
      <c r="B122" s="107"/>
      <c r="C122" s="107"/>
      <c r="D122" s="136">
        <v>5000</v>
      </c>
      <c r="E122" s="136" t="s">
        <v>167</v>
      </c>
      <c r="F122" s="136"/>
      <c r="G122" s="136"/>
      <c r="H122" s="136">
        <v>1610</v>
      </c>
      <c r="I122" s="160">
        <f>D122-H122</f>
        <v>3390</v>
      </c>
      <c r="M122" s="110"/>
    </row>
    <row r="123" spans="1:13" s="212" customFormat="1" x14ac:dyDescent="0.35">
      <c r="A123" s="150" t="s">
        <v>228</v>
      </c>
      <c r="B123" s="101"/>
      <c r="C123" s="101"/>
      <c r="D123" s="123"/>
      <c r="E123" s="123"/>
      <c r="F123" s="123"/>
      <c r="G123" s="123"/>
      <c r="H123" s="123"/>
      <c r="I123" s="117"/>
      <c r="M123" s="117"/>
    </row>
    <row r="124" spans="1:13" s="104" customFormat="1" x14ac:dyDescent="0.35">
      <c r="A124" s="106" t="s">
        <v>229</v>
      </c>
      <c r="B124" s="107"/>
      <c r="C124" s="108"/>
      <c r="D124" s="136">
        <v>20000</v>
      </c>
      <c r="E124" s="136" t="s">
        <v>167</v>
      </c>
      <c r="F124" s="136"/>
      <c r="G124" s="136"/>
      <c r="H124" s="136">
        <v>14530</v>
      </c>
      <c r="I124" s="160">
        <f>D124-H124</f>
        <v>5470</v>
      </c>
      <c r="M124" s="110"/>
    </row>
    <row r="125" spans="1:13" s="104" customFormat="1" x14ac:dyDescent="0.35">
      <c r="A125" s="120" t="s">
        <v>230</v>
      </c>
      <c r="B125" s="101"/>
      <c r="C125" s="121"/>
      <c r="D125" s="186"/>
      <c r="E125" s="186"/>
      <c r="F125" s="186"/>
      <c r="G125" s="186"/>
      <c r="H125" s="186"/>
      <c r="I125" s="148"/>
      <c r="M125" s="123"/>
    </row>
    <row r="126" spans="1:13" s="104" customFormat="1" x14ac:dyDescent="0.35">
      <c r="A126" s="113" t="s">
        <v>231</v>
      </c>
      <c r="B126" s="114"/>
      <c r="C126" s="115"/>
      <c r="D126" s="117"/>
      <c r="E126" s="117"/>
      <c r="F126" s="117"/>
      <c r="G126" s="117"/>
      <c r="H126" s="117"/>
      <c r="I126" s="201"/>
      <c r="M126" s="117"/>
    </row>
    <row r="127" spans="1:13" ht="21.75" customHeight="1" x14ac:dyDescent="0.25">
      <c r="A127" s="218" t="s">
        <v>232</v>
      </c>
      <c r="B127" s="219"/>
      <c r="C127" s="220"/>
      <c r="D127" s="136">
        <v>20000</v>
      </c>
      <c r="E127" s="136" t="s">
        <v>167</v>
      </c>
      <c r="F127" s="136"/>
      <c r="G127" s="136"/>
      <c r="H127" s="136">
        <v>15760</v>
      </c>
      <c r="I127" s="148">
        <f>D127-H127</f>
        <v>4240</v>
      </c>
      <c r="M127" s="123"/>
    </row>
    <row r="128" spans="1:13" ht="21.75" customHeight="1" x14ac:dyDescent="0.25">
      <c r="A128" s="224" t="s">
        <v>233</v>
      </c>
      <c r="B128" s="100"/>
      <c r="C128" s="225"/>
      <c r="D128" s="186"/>
      <c r="E128" s="186"/>
      <c r="F128" s="186"/>
      <c r="G128" s="186"/>
      <c r="H128" s="186"/>
      <c r="I128" s="148"/>
      <c r="M128" s="123"/>
    </row>
    <row r="129" spans="1:13" ht="21.75" customHeight="1" x14ac:dyDescent="0.25">
      <c r="A129" s="221" t="s">
        <v>98</v>
      </c>
      <c r="B129" s="222"/>
      <c r="C129" s="223"/>
      <c r="D129" s="137"/>
      <c r="E129" s="137"/>
      <c r="F129" s="137"/>
      <c r="G129" s="137"/>
      <c r="H129" s="137"/>
      <c r="I129" s="153"/>
      <c r="M129" s="117"/>
    </row>
    <row r="130" spans="1:13" ht="21.75" customHeight="1" x14ac:dyDescent="0.35">
      <c r="A130" s="224" t="s">
        <v>234</v>
      </c>
      <c r="B130" s="219"/>
      <c r="C130" s="220"/>
      <c r="D130" s="186">
        <v>25000</v>
      </c>
      <c r="E130" s="136" t="s">
        <v>167</v>
      </c>
      <c r="F130" s="136"/>
      <c r="G130" s="136"/>
      <c r="H130" s="136">
        <v>60550</v>
      </c>
      <c r="I130" s="160">
        <f>+D130+36000-H130</f>
        <v>450</v>
      </c>
      <c r="K130" s="226"/>
      <c r="L130" s="101"/>
      <c r="M130" s="123" t="s">
        <v>182</v>
      </c>
    </row>
    <row r="131" spans="1:13" ht="21.75" customHeight="1" x14ac:dyDescent="0.35">
      <c r="A131" s="224" t="s">
        <v>235</v>
      </c>
      <c r="B131" s="100"/>
      <c r="C131" s="225"/>
      <c r="D131" s="186"/>
      <c r="E131" s="186"/>
      <c r="F131" s="186"/>
      <c r="G131" s="186"/>
      <c r="H131" s="186"/>
      <c r="I131" s="148"/>
      <c r="K131" s="226"/>
      <c r="L131" s="101"/>
      <c r="M131" s="123" t="s">
        <v>236</v>
      </c>
    </row>
    <row r="132" spans="1:13" ht="21.75" customHeight="1" x14ac:dyDescent="0.35">
      <c r="A132" s="224" t="s">
        <v>237</v>
      </c>
      <c r="B132" s="100"/>
      <c r="C132" s="225"/>
      <c r="D132" s="186"/>
      <c r="E132" s="186"/>
      <c r="F132" s="186"/>
      <c r="G132" s="186"/>
      <c r="H132" s="186"/>
      <c r="I132" s="148"/>
      <c r="K132" s="226"/>
      <c r="L132" s="101"/>
      <c r="M132" s="123"/>
    </row>
    <row r="133" spans="1:13" ht="21.75" customHeight="1" x14ac:dyDescent="0.25">
      <c r="A133" s="221" t="s">
        <v>238</v>
      </c>
      <c r="B133" s="222"/>
      <c r="C133" s="223"/>
      <c r="D133" s="137"/>
      <c r="E133" s="137"/>
      <c r="F133" s="137"/>
      <c r="G133" s="137"/>
      <c r="H133" s="137"/>
      <c r="I133" s="153"/>
      <c r="M133" s="117"/>
    </row>
    <row r="134" spans="1:13" s="104" customFormat="1" x14ac:dyDescent="0.35">
      <c r="A134" s="202" t="s">
        <v>239</v>
      </c>
      <c r="B134" s="107"/>
      <c r="C134" s="108"/>
      <c r="D134" s="227">
        <v>600000</v>
      </c>
      <c r="E134" s="109" t="s">
        <v>167</v>
      </c>
      <c r="F134" s="109"/>
      <c r="G134" s="109"/>
      <c r="H134" s="109">
        <v>775760</v>
      </c>
      <c r="I134" s="160">
        <f>+D134+200000-H134</f>
        <v>24240</v>
      </c>
      <c r="M134" s="110" t="s">
        <v>182</v>
      </c>
    </row>
    <row r="135" spans="1:13" s="104" customFormat="1" x14ac:dyDescent="0.35">
      <c r="A135" s="203" t="s">
        <v>240</v>
      </c>
      <c r="B135" s="101"/>
      <c r="C135" s="121"/>
      <c r="D135" s="228"/>
      <c r="E135" s="186"/>
      <c r="F135" s="186"/>
      <c r="G135" s="186"/>
      <c r="H135" s="186"/>
      <c r="I135" s="148"/>
      <c r="M135" s="149" t="s">
        <v>241</v>
      </c>
    </row>
    <row r="136" spans="1:13" s="104" customFormat="1" x14ac:dyDescent="0.35">
      <c r="A136" s="203" t="s">
        <v>242</v>
      </c>
      <c r="B136" s="101"/>
      <c r="C136" s="121"/>
      <c r="D136" s="228"/>
      <c r="E136" s="186"/>
      <c r="F136" s="186"/>
      <c r="G136" s="186"/>
      <c r="H136" s="186"/>
      <c r="I136" s="148"/>
      <c r="M136" s="123"/>
    </row>
    <row r="137" spans="1:13" s="101" customFormat="1" x14ac:dyDescent="0.25">
      <c r="A137" s="106" t="s">
        <v>243</v>
      </c>
      <c r="B137" s="107"/>
      <c r="C137" s="108"/>
      <c r="D137" s="214">
        <v>20000</v>
      </c>
      <c r="E137" s="214" t="s">
        <v>167</v>
      </c>
      <c r="F137" s="214"/>
      <c r="G137" s="214"/>
      <c r="H137" s="214">
        <v>11610</v>
      </c>
      <c r="I137" s="229">
        <f>D137-H137</f>
        <v>8390</v>
      </c>
      <c r="M137" s="230"/>
    </row>
    <row r="138" spans="1:13" ht="21.75" customHeight="1" x14ac:dyDescent="0.25">
      <c r="A138" s="218" t="s">
        <v>244</v>
      </c>
      <c r="B138" s="219"/>
      <c r="C138" s="220"/>
      <c r="D138" s="186">
        <v>50000</v>
      </c>
      <c r="E138" s="186" t="s">
        <v>167</v>
      </c>
      <c r="F138" s="186"/>
      <c r="G138" s="186"/>
      <c r="H138" s="186">
        <v>49400</v>
      </c>
      <c r="I138" s="148">
        <f>D138-H138</f>
        <v>600</v>
      </c>
      <c r="M138" s="123"/>
    </row>
    <row r="139" spans="1:13" ht="21.75" customHeight="1" x14ac:dyDescent="0.25">
      <c r="A139" s="221" t="s">
        <v>245</v>
      </c>
      <c r="B139" s="100"/>
      <c r="C139" s="225"/>
      <c r="D139" s="186"/>
      <c r="E139" s="186"/>
      <c r="F139" s="186"/>
      <c r="G139" s="186"/>
      <c r="H139" s="186"/>
      <c r="I139" s="153"/>
      <c r="M139" s="117"/>
    </row>
    <row r="140" spans="1:13" ht="21.75" customHeight="1" x14ac:dyDescent="0.25">
      <c r="A140" s="218" t="s">
        <v>246</v>
      </c>
      <c r="B140" s="219"/>
      <c r="C140" s="220"/>
      <c r="D140" s="136">
        <v>10000</v>
      </c>
      <c r="E140" s="136" t="s">
        <v>167</v>
      </c>
      <c r="F140" s="136"/>
      <c r="G140" s="136"/>
      <c r="H140" s="136">
        <v>24570</v>
      </c>
      <c r="I140" s="160">
        <f>D140+15000-H140</f>
        <v>430</v>
      </c>
      <c r="M140" s="172" t="s">
        <v>182</v>
      </c>
    </row>
    <row r="141" spans="1:13" ht="21.75" customHeight="1" x14ac:dyDescent="0.25">
      <c r="A141" s="221" t="s">
        <v>247</v>
      </c>
      <c r="B141" s="222"/>
      <c r="C141" s="223"/>
      <c r="D141" s="186"/>
      <c r="E141" s="137"/>
      <c r="F141" s="137"/>
      <c r="G141" s="137"/>
      <c r="H141" s="137"/>
      <c r="I141" s="153"/>
      <c r="M141" s="231" t="s">
        <v>248</v>
      </c>
    </row>
    <row r="142" spans="1:13" s="235" customFormat="1" x14ac:dyDescent="0.35">
      <c r="A142" s="168" t="s">
        <v>249</v>
      </c>
      <c r="B142" s="232"/>
      <c r="C142" s="233"/>
      <c r="D142" s="234">
        <v>50000</v>
      </c>
      <c r="E142" s="234" t="s">
        <v>167</v>
      </c>
      <c r="F142" s="171"/>
      <c r="G142" s="171"/>
      <c r="H142" s="171">
        <v>49870</v>
      </c>
      <c r="I142" s="148">
        <f>D142-H142</f>
        <v>130</v>
      </c>
      <c r="M142" s="172"/>
    </row>
    <row r="143" spans="1:13" s="235" customFormat="1" x14ac:dyDescent="0.35">
      <c r="A143" s="236" t="s">
        <v>250</v>
      </c>
      <c r="B143" s="237"/>
      <c r="C143" s="193"/>
      <c r="D143" s="179"/>
      <c r="E143" s="177"/>
      <c r="F143" s="238"/>
      <c r="G143" s="238"/>
      <c r="H143" s="238"/>
      <c r="I143" s="165"/>
      <c r="M143" s="177"/>
    </row>
    <row r="144" spans="1:13" s="235" customFormat="1" x14ac:dyDescent="0.35">
      <c r="A144" s="189" t="s">
        <v>251</v>
      </c>
      <c r="B144" s="190"/>
      <c r="C144" s="233"/>
      <c r="D144" s="234">
        <v>5000</v>
      </c>
      <c r="E144" s="234" t="s">
        <v>167</v>
      </c>
      <c r="F144" s="171"/>
      <c r="G144" s="171"/>
      <c r="H144" s="171">
        <v>15000</v>
      </c>
      <c r="I144" s="148">
        <f>+D144+10000-H144</f>
        <v>0</v>
      </c>
      <c r="M144" s="172" t="s">
        <v>182</v>
      </c>
    </row>
    <row r="145" spans="1:13" s="235" customFormat="1" x14ac:dyDescent="0.35">
      <c r="A145" s="173"/>
      <c r="B145" s="239"/>
      <c r="C145" s="240"/>
      <c r="D145" s="195"/>
      <c r="E145" s="195"/>
      <c r="F145" s="194"/>
      <c r="G145" s="194"/>
      <c r="H145" s="194"/>
      <c r="I145" s="165"/>
      <c r="M145" s="231" t="s">
        <v>252</v>
      </c>
    </row>
    <row r="146" spans="1:13" ht="21.75" customHeight="1" x14ac:dyDescent="0.25">
      <c r="A146" s="218" t="s">
        <v>253</v>
      </c>
      <c r="B146" s="219"/>
      <c r="C146" s="220"/>
      <c r="D146" s="136">
        <v>10000</v>
      </c>
      <c r="E146" s="136" t="s">
        <v>167</v>
      </c>
      <c r="F146" s="136"/>
      <c r="G146" s="136"/>
      <c r="H146" s="136">
        <v>9745</v>
      </c>
      <c r="I146" s="160">
        <f>D146-H146</f>
        <v>255</v>
      </c>
      <c r="M146" s="172" t="s">
        <v>173</v>
      </c>
    </row>
    <row r="147" spans="1:13" ht="21.75" customHeight="1" x14ac:dyDescent="0.25">
      <c r="A147" s="221" t="s">
        <v>254</v>
      </c>
      <c r="B147" s="222"/>
      <c r="C147" s="223"/>
      <c r="D147" s="186"/>
      <c r="E147" s="137"/>
      <c r="F147" s="137"/>
      <c r="G147" s="137"/>
      <c r="H147" s="137"/>
      <c r="I147" s="153"/>
      <c r="M147" s="231" t="s">
        <v>174</v>
      </c>
    </row>
    <row r="148" spans="1:13" s="191" customFormat="1" x14ac:dyDescent="0.25">
      <c r="A148" s="232" t="s">
        <v>255</v>
      </c>
      <c r="B148" s="190"/>
      <c r="C148" s="233"/>
      <c r="D148" s="234">
        <v>30000</v>
      </c>
      <c r="E148" s="234" t="s">
        <v>167</v>
      </c>
      <c r="F148" s="234"/>
      <c r="G148" s="234"/>
      <c r="H148" s="136">
        <v>17450</v>
      </c>
      <c r="I148" s="160">
        <f>D148-H148</f>
        <v>12550</v>
      </c>
      <c r="M148" s="241"/>
    </row>
    <row r="149" spans="1:13" s="191" customFormat="1" x14ac:dyDescent="0.35">
      <c r="A149" s="237" t="s">
        <v>256</v>
      </c>
      <c r="B149" s="239"/>
      <c r="C149" s="240"/>
      <c r="D149" s="195"/>
      <c r="E149" s="195"/>
      <c r="F149" s="194"/>
      <c r="G149" s="194"/>
      <c r="H149" s="194"/>
      <c r="I149" s="165"/>
      <c r="M149" s="242"/>
    </row>
    <row r="150" spans="1:13" s="235" customFormat="1" x14ac:dyDescent="0.35">
      <c r="A150" s="189" t="s">
        <v>257</v>
      </c>
      <c r="B150" s="190"/>
      <c r="C150" s="233"/>
      <c r="D150" s="234">
        <v>10000</v>
      </c>
      <c r="E150" s="234" t="s">
        <v>167</v>
      </c>
      <c r="F150" s="234"/>
      <c r="G150" s="234"/>
      <c r="H150" s="136">
        <v>9795</v>
      </c>
      <c r="I150" s="160">
        <f>D150-H150</f>
        <v>205</v>
      </c>
      <c r="M150" s="241"/>
    </row>
    <row r="151" spans="1:13" s="235" customFormat="1" x14ac:dyDescent="0.35">
      <c r="A151" s="173" t="s">
        <v>258</v>
      </c>
      <c r="B151" s="239"/>
      <c r="C151" s="240"/>
      <c r="D151" s="195"/>
      <c r="E151" s="195"/>
      <c r="F151" s="194"/>
      <c r="G151" s="194"/>
      <c r="H151" s="194"/>
      <c r="I151" s="165"/>
      <c r="M151" s="242"/>
    </row>
    <row r="152" spans="1:13" x14ac:dyDescent="0.25">
      <c r="A152" s="249" t="s">
        <v>177</v>
      </c>
      <c r="B152" s="249"/>
      <c r="C152" s="249"/>
      <c r="D152" s="127">
        <f>SUM(D116:D151)</f>
        <v>1333500</v>
      </c>
      <c r="E152" s="214" t="s">
        <v>167</v>
      </c>
      <c r="F152" s="214"/>
      <c r="G152" s="214"/>
      <c r="H152" s="127">
        <f>SUM(H116:H151)</f>
        <v>1469287</v>
      </c>
      <c r="I152" s="127">
        <f>SUM(I116:I151)</f>
        <v>132213</v>
      </c>
      <c r="M152" s="128"/>
    </row>
    <row r="157" spans="1:13" x14ac:dyDescent="0.25">
      <c r="A157" s="101"/>
      <c r="B157" s="101"/>
      <c r="C157" s="101"/>
      <c r="D157" s="131"/>
      <c r="E157" s="131"/>
      <c r="F157" s="131"/>
      <c r="G157" s="131"/>
      <c r="H157" s="131"/>
      <c r="I157" s="139"/>
      <c r="M157" s="139"/>
    </row>
    <row r="158" spans="1:13" x14ac:dyDescent="0.25">
      <c r="A158" s="101"/>
      <c r="B158" s="101"/>
      <c r="C158" s="101"/>
      <c r="D158" s="131"/>
      <c r="E158" s="131"/>
      <c r="F158" s="131"/>
      <c r="G158" s="131"/>
      <c r="H158" s="131"/>
      <c r="I158" s="139"/>
      <c r="M158" s="139"/>
    </row>
  </sheetData>
  <mergeCells count="18">
    <mergeCell ref="J5:J6"/>
    <mergeCell ref="K5:K6"/>
    <mergeCell ref="L5:L6"/>
    <mergeCell ref="A17:C17"/>
    <mergeCell ref="M5:M6"/>
    <mergeCell ref="H5:H6"/>
    <mergeCell ref="A5:C6"/>
    <mergeCell ref="D5:E5"/>
    <mergeCell ref="I5:I6"/>
    <mergeCell ref="J20:J21"/>
    <mergeCell ref="K20:K21"/>
    <mergeCell ref="L20:L21"/>
    <mergeCell ref="M20:M21"/>
    <mergeCell ref="A26:C26"/>
    <mergeCell ref="A20:C21"/>
    <mergeCell ref="D20:E20"/>
    <mergeCell ref="H20:H21"/>
    <mergeCell ref="I20:I21"/>
  </mergeCells>
  <printOptions horizontalCentered="1"/>
  <pageMargins left="0.59055118110236227" right="0.39370078740157483" top="0.27559055118110237" bottom="0.11811023622047245" header="0.31496062992125984" footer="0.23622047244094491"/>
  <pageSetup paperSize="9" scale="60" orientation="portrait" r:id="rId1"/>
  <rowBreaks count="1" manualBreakCount="1">
    <brk id="68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16"/>
  <sheetViews>
    <sheetView view="pageBreakPreview" topLeftCell="A7" zoomScale="115" zoomScaleNormal="100" zoomScaleSheetLayoutView="115" workbookViewId="0">
      <selection activeCell="A113" sqref="A113:D115"/>
    </sheetView>
  </sheetViews>
  <sheetFormatPr defaultColWidth="9" defaultRowHeight="18" x14ac:dyDescent="0.35"/>
  <cols>
    <col min="1" max="2" width="9" style="169"/>
    <col min="3" max="3" width="15" style="169" customWidth="1"/>
    <col min="4" max="4" width="13.59765625" style="169" bestFit="1" customWidth="1"/>
    <col min="5" max="5" width="9.5" style="169" customWidth="1"/>
    <col min="6" max="6" width="10" style="169" customWidth="1"/>
    <col min="7" max="7" width="11.59765625" style="169" customWidth="1"/>
    <col min="8" max="8" width="7.3984375" style="169" bestFit="1" customWidth="1"/>
    <col min="9" max="16384" width="9" style="169"/>
  </cols>
  <sheetData>
    <row r="1" spans="1:9" x14ac:dyDescent="0.35">
      <c r="H1" s="282">
        <v>18</v>
      </c>
    </row>
    <row r="2" spans="1:9" ht="20.399999999999999" customHeight="1" x14ac:dyDescent="0.35">
      <c r="A2" s="469"/>
      <c r="B2" s="469"/>
      <c r="C2" s="469"/>
      <c r="D2" s="469"/>
      <c r="E2" s="469"/>
      <c r="F2" s="469"/>
      <c r="G2" s="469"/>
      <c r="H2" s="469"/>
    </row>
    <row r="3" spans="1:9" ht="26.25" customHeight="1" x14ac:dyDescent="0.35">
      <c r="A3" s="470" t="s">
        <v>263</v>
      </c>
      <c r="B3" s="471"/>
      <c r="C3" s="471"/>
      <c r="D3" s="471"/>
      <c r="E3" s="471"/>
      <c r="F3" s="471"/>
      <c r="G3" s="471"/>
      <c r="H3" s="472"/>
    </row>
    <row r="4" spans="1:9" x14ac:dyDescent="0.35">
      <c r="A4" s="473" t="s">
        <v>3</v>
      </c>
      <c r="B4" s="473"/>
      <c r="C4" s="473"/>
      <c r="D4" s="474" t="s">
        <v>159</v>
      </c>
      <c r="E4" s="474"/>
      <c r="F4" s="475" t="s">
        <v>160</v>
      </c>
      <c r="G4" s="475" t="s">
        <v>161</v>
      </c>
      <c r="H4" s="473" t="s">
        <v>162</v>
      </c>
    </row>
    <row r="5" spans="1:9" x14ac:dyDescent="0.35">
      <c r="A5" s="473"/>
      <c r="B5" s="473"/>
      <c r="C5" s="473"/>
      <c r="D5" s="283" t="s">
        <v>163</v>
      </c>
      <c r="E5" s="283" t="s">
        <v>164</v>
      </c>
      <c r="F5" s="476"/>
      <c r="G5" s="476"/>
      <c r="H5" s="473"/>
    </row>
    <row r="6" spans="1:9" s="191" customFormat="1" ht="30" customHeight="1" x14ac:dyDescent="0.25">
      <c r="A6" s="487" t="s">
        <v>165</v>
      </c>
      <c r="B6" s="488"/>
      <c r="C6" s="488"/>
      <c r="D6" s="489"/>
      <c r="E6" s="489"/>
      <c r="F6" s="488"/>
      <c r="G6" s="488"/>
      <c r="H6" s="490"/>
    </row>
    <row r="7" spans="1:9" s="191" customFormat="1" x14ac:dyDescent="0.35">
      <c r="A7" s="491"/>
      <c r="B7" s="492"/>
      <c r="C7" s="493"/>
      <c r="D7" s="284"/>
      <c r="E7" s="171"/>
      <c r="F7" s="171"/>
      <c r="G7" s="285"/>
      <c r="H7" s="172"/>
    </row>
    <row r="8" spans="1:9" s="191" customFormat="1" x14ac:dyDescent="0.25">
      <c r="A8" s="494"/>
      <c r="B8" s="495"/>
      <c r="C8" s="496"/>
      <c r="D8" s="286"/>
      <c r="E8" s="287"/>
      <c r="F8" s="287"/>
      <c r="G8" s="286"/>
      <c r="H8" s="177"/>
    </row>
    <row r="9" spans="1:9" ht="24.75" customHeight="1" x14ac:dyDescent="0.35">
      <c r="A9" s="497" t="s">
        <v>177</v>
      </c>
      <c r="B9" s="498"/>
      <c r="C9" s="499"/>
      <c r="D9" s="288">
        <f>SUM(D7:D8)</f>
        <v>0</v>
      </c>
      <c r="E9" s="289">
        <f>E7</f>
        <v>0</v>
      </c>
      <c r="F9" s="289">
        <f>F7</f>
        <v>0</v>
      </c>
      <c r="G9" s="288">
        <f>D9</f>
        <v>0</v>
      </c>
      <c r="H9" s="290"/>
    </row>
    <row r="13" spans="1:9" s="191" customFormat="1" ht="27" customHeight="1" x14ac:dyDescent="0.25">
      <c r="A13" s="470" t="s">
        <v>263</v>
      </c>
      <c r="B13" s="471"/>
      <c r="C13" s="471"/>
      <c r="D13" s="471"/>
      <c r="E13" s="471"/>
      <c r="F13" s="471"/>
      <c r="G13" s="471"/>
      <c r="H13" s="472"/>
    </row>
    <row r="14" spans="1:9" s="191" customFormat="1" ht="20.25" customHeight="1" x14ac:dyDescent="0.25">
      <c r="A14" s="477" t="s">
        <v>3</v>
      </c>
      <c r="B14" s="478"/>
      <c r="C14" s="479"/>
      <c r="D14" s="483" t="s">
        <v>159</v>
      </c>
      <c r="E14" s="484"/>
      <c r="F14" s="475" t="s">
        <v>160</v>
      </c>
      <c r="G14" s="475" t="s">
        <v>161</v>
      </c>
      <c r="H14" s="485" t="s">
        <v>162</v>
      </c>
      <c r="I14" s="192"/>
    </row>
    <row r="15" spans="1:9" s="191" customFormat="1" ht="40.5" customHeight="1" x14ac:dyDescent="0.25">
      <c r="A15" s="480"/>
      <c r="B15" s="481"/>
      <c r="C15" s="482"/>
      <c r="D15" s="283" t="s">
        <v>163</v>
      </c>
      <c r="E15" s="283" t="s">
        <v>164</v>
      </c>
      <c r="F15" s="476"/>
      <c r="G15" s="476"/>
      <c r="H15" s="486"/>
    </row>
    <row r="16" spans="1:9" s="191" customFormat="1" ht="30" customHeight="1" x14ac:dyDescent="0.25">
      <c r="A16" s="291" t="s">
        <v>178</v>
      </c>
      <c r="B16" s="292"/>
      <c r="C16" s="292"/>
      <c r="D16" s="293"/>
      <c r="E16" s="293"/>
      <c r="F16" s="293"/>
      <c r="G16" s="292"/>
      <c r="H16" s="294"/>
    </row>
    <row r="17" spans="1:8" s="191" customFormat="1" x14ac:dyDescent="0.25">
      <c r="A17" s="232" t="s">
        <v>264</v>
      </c>
      <c r="B17" s="190"/>
      <c r="C17" s="233"/>
      <c r="D17" s="234">
        <v>10000</v>
      </c>
      <c r="E17" s="171" t="s">
        <v>167</v>
      </c>
      <c r="F17" s="171" t="s">
        <v>265</v>
      </c>
      <c r="G17" s="295">
        <f>SUM(D17:F17)</f>
        <v>10000</v>
      </c>
      <c r="H17" s="172"/>
    </row>
    <row r="18" spans="1:8" s="191" customFormat="1" x14ac:dyDescent="0.25">
      <c r="A18" s="237" t="s">
        <v>266</v>
      </c>
      <c r="B18" s="239"/>
      <c r="C18" s="240"/>
      <c r="D18" s="195"/>
      <c r="E18" s="194"/>
      <c r="F18" s="194"/>
      <c r="G18" s="287"/>
      <c r="H18" s="177"/>
    </row>
    <row r="19" spans="1:8" s="191" customFormat="1" x14ac:dyDescent="0.25">
      <c r="A19" s="232" t="s">
        <v>267</v>
      </c>
      <c r="B19" s="190"/>
      <c r="C19" s="233"/>
      <c r="D19" s="234">
        <v>5000</v>
      </c>
      <c r="E19" s="171" t="s">
        <v>167</v>
      </c>
      <c r="F19" s="171" t="s">
        <v>265</v>
      </c>
      <c r="G19" s="295">
        <f>SUM(D19:F19)</f>
        <v>5000</v>
      </c>
      <c r="H19" s="172"/>
    </row>
    <row r="20" spans="1:8" s="191" customFormat="1" x14ac:dyDescent="0.25">
      <c r="A20" s="237"/>
      <c r="B20" s="239"/>
      <c r="C20" s="240"/>
      <c r="D20" s="195"/>
      <c r="E20" s="194"/>
      <c r="F20" s="194"/>
      <c r="G20" s="287"/>
      <c r="H20" s="177"/>
    </row>
    <row r="21" spans="1:8" s="298" customFormat="1" ht="23.25" customHeight="1" x14ac:dyDescent="0.25">
      <c r="A21" s="500" t="s">
        <v>177</v>
      </c>
      <c r="B21" s="500"/>
      <c r="C21" s="500"/>
      <c r="D21" s="296">
        <f>D19+D17</f>
        <v>15000</v>
      </c>
      <c r="E21" s="296" t="s">
        <v>167</v>
      </c>
      <c r="F21" s="296" t="str">
        <f>F19</f>
        <v xml:space="preserve"> - </v>
      </c>
      <c r="G21" s="296">
        <f>G19+G17</f>
        <v>15000</v>
      </c>
      <c r="H21" s="297"/>
    </row>
    <row r="36" spans="1:8" x14ac:dyDescent="0.35">
      <c r="H36" s="282">
        <v>19</v>
      </c>
    </row>
    <row r="37" spans="1:8" x14ac:dyDescent="0.35">
      <c r="H37" s="282"/>
    </row>
    <row r="38" spans="1:8" s="191" customFormat="1" ht="27" customHeight="1" x14ac:dyDescent="0.25">
      <c r="A38" s="470" t="s">
        <v>263</v>
      </c>
      <c r="B38" s="471"/>
      <c r="C38" s="471"/>
      <c r="D38" s="471"/>
      <c r="E38" s="471"/>
      <c r="F38" s="471"/>
      <c r="G38" s="471"/>
      <c r="H38" s="472"/>
    </row>
    <row r="39" spans="1:8" x14ac:dyDescent="0.35">
      <c r="A39" s="473" t="s">
        <v>3</v>
      </c>
      <c r="B39" s="473"/>
      <c r="C39" s="473"/>
      <c r="D39" s="474" t="s">
        <v>159</v>
      </c>
      <c r="E39" s="474"/>
      <c r="F39" s="475" t="s">
        <v>160</v>
      </c>
      <c r="G39" s="475" t="s">
        <v>161</v>
      </c>
      <c r="H39" s="473" t="s">
        <v>162</v>
      </c>
    </row>
    <row r="40" spans="1:8" x14ac:dyDescent="0.35">
      <c r="A40" s="473"/>
      <c r="B40" s="473"/>
      <c r="C40" s="473"/>
      <c r="D40" s="283" t="s">
        <v>163</v>
      </c>
      <c r="E40" s="283" t="s">
        <v>164</v>
      </c>
      <c r="F40" s="476"/>
      <c r="G40" s="476"/>
      <c r="H40" s="473"/>
    </row>
    <row r="41" spans="1:8" s="191" customFormat="1" ht="30" customHeight="1" x14ac:dyDescent="0.25">
      <c r="A41" s="501" t="s">
        <v>179</v>
      </c>
      <c r="B41" s="489"/>
      <c r="C41" s="489"/>
      <c r="D41" s="489"/>
      <c r="E41" s="488"/>
      <c r="F41" s="488"/>
      <c r="G41" s="489"/>
      <c r="H41" s="490"/>
    </row>
    <row r="42" spans="1:8" x14ac:dyDescent="0.35">
      <c r="A42" s="168" t="s">
        <v>268</v>
      </c>
      <c r="D42" s="170">
        <v>20000</v>
      </c>
      <c r="E42" s="171" t="s">
        <v>167</v>
      </c>
      <c r="F42" s="111">
        <v>0</v>
      </c>
      <c r="G42" s="148">
        <f>D42-F42</f>
        <v>20000</v>
      </c>
      <c r="H42" s="172"/>
    </row>
    <row r="43" spans="1:8" x14ac:dyDescent="0.35">
      <c r="A43" s="173" t="s">
        <v>269</v>
      </c>
      <c r="B43" s="174"/>
      <c r="C43" s="174"/>
      <c r="D43" s="175"/>
      <c r="E43" s="175"/>
      <c r="F43" s="175"/>
      <c r="G43" s="176"/>
      <c r="H43" s="177"/>
    </row>
    <row r="44" spans="1:8" x14ac:dyDescent="0.35">
      <c r="A44" s="168" t="s">
        <v>270</v>
      </c>
      <c r="D44" s="170">
        <v>20000</v>
      </c>
      <c r="E44" s="171" t="s">
        <v>167</v>
      </c>
      <c r="F44" s="111">
        <v>0</v>
      </c>
      <c r="G44" s="148">
        <f>D44-F44</f>
        <v>20000</v>
      </c>
      <c r="H44" s="172"/>
    </row>
    <row r="45" spans="1:8" x14ac:dyDescent="0.35">
      <c r="A45" s="173" t="s">
        <v>271</v>
      </c>
      <c r="B45" s="174"/>
      <c r="C45" s="174"/>
      <c r="D45" s="175"/>
      <c r="E45" s="175"/>
      <c r="F45" s="175"/>
      <c r="G45" s="176"/>
      <c r="H45" s="177"/>
    </row>
    <row r="46" spans="1:8" x14ac:dyDescent="0.35">
      <c r="A46" s="168" t="s">
        <v>272</v>
      </c>
      <c r="D46" s="170">
        <v>5000</v>
      </c>
      <c r="E46" s="171" t="s">
        <v>167</v>
      </c>
      <c r="F46" s="171" t="s">
        <v>167</v>
      </c>
      <c r="G46" s="299">
        <f>D46</f>
        <v>5000</v>
      </c>
      <c r="H46" s="172"/>
    </row>
    <row r="47" spans="1:8" x14ac:dyDescent="0.35">
      <c r="A47" s="173" t="s">
        <v>273</v>
      </c>
      <c r="B47" s="174"/>
      <c r="C47" s="174"/>
      <c r="D47" s="175"/>
      <c r="E47" s="175"/>
      <c r="F47" s="175"/>
      <c r="G47" s="176"/>
      <c r="H47" s="177"/>
    </row>
    <row r="48" spans="1:8" s="104" customFormat="1" x14ac:dyDescent="0.35">
      <c r="A48" s="199" t="s">
        <v>274</v>
      </c>
      <c r="B48" s="212"/>
      <c r="C48" s="212"/>
      <c r="D48" s="300">
        <v>10000</v>
      </c>
      <c r="E48" s="124" t="s">
        <v>167</v>
      </c>
      <c r="F48" s="124">
        <v>0</v>
      </c>
      <c r="G48" s="148">
        <f>D48-F48</f>
        <v>10000</v>
      </c>
      <c r="H48" s="123"/>
    </row>
    <row r="49" spans="1:8" s="104" customFormat="1" x14ac:dyDescent="0.35">
      <c r="A49" s="150" t="s">
        <v>275</v>
      </c>
      <c r="B49" s="151"/>
      <c r="C49" s="151"/>
      <c r="D49" s="152"/>
      <c r="E49" s="138"/>
      <c r="F49" s="138"/>
      <c r="G49" s="153"/>
      <c r="H49" s="117"/>
    </row>
    <row r="50" spans="1:8" x14ac:dyDescent="0.35">
      <c r="A50" s="178" t="s">
        <v>276</v>
      </c>
      <c r="D50" s="170">
        <v>150000</v>
      </c>
      <c r="E50" s="171" t="s">
        <v>167</v>
      </c>
      <c r="F50" s="171" t="s">
        <v>167</v>
      </c>
      <c r="G50" s="299">
        <f>D50</f>
        <v>150000</v>
      </c>
      <c r="H50" s="172"/>
    </row>
    <row r="51" spans="1:8" x14ac:dyDescent="0.35">
      <c r="A51" s="502"/>
      <c r="B51" s="469"/>
      <c r="C51" s="503"/>
      <c r="D51" s="175"/>
      <c r="E51" s="175"/>
      <c r="F51" s="175"/>
      <c r="G51" s="176"/>
      <c r="H51" s="179"/>
    </row>
    <row r="52" spans="1:8" s="304" customFormat="1" x14ac:dyDescent="0.35">
      <c r="A52" s="301" t="s">
        <v>277</v>
      </c>
      <c r="B52" s="302"/>
      <c r="C52" s="303"/>
      <c r="D52" s="159">
        <v>50000</v>
      </c>
      <c r="E52" s="159" t="s">
        <v>265</v>
      </c>
      <c r="F52" s="159" t="s">
        <v>167</v>
      </c>
      <c r="G52" s="299">
        <f>D52</f>
        <v>50000</v>
      </c>
      <c r="H52" s="161"/>
    </row>
    <row r="53" spans="1:8" s="304" customFormat="1" x14ac:dyDescent="0.35">
      <c r="A53" s="305" t="s">
        <v>278</v>
      </c>
      <c r="C53" s="306"/>
      <c r="D53" s="307"/>
      <c r="E53" s="307"/>
      <c r="F53" s="307"/>
      <c r="G53" s="307"/>
      <c r="H53" s="308"/>
    </row>
    <row r="54" spans="1:8" s="304" customFormat="1" x14ac:dyDescent="0.35">
      <c r="A54" s="309" t="s">
        <v>279</v>
      </c>
      <c r="B54" s="310"/>
      <c r="C54" s="311"/>
      <c r="D54" s="167"/>
      <c r="E54" s="167"/>
      <c r="F54" s="167"/>
      <c r="G54" s="167"/>
      <c r="H54" s="312"/>
    </row>
    <row r="55" spans="1:8" s="104" customFormat="1" x14ac:dyDescent="0.35">
      <c r="A55" s="199" t="s">
        <v>280</v>
      </c>
      <c r="B55" s="212"/>
      <c r="C55" s="212"/>
      <c r="D55" s="300">
        <v>10000</v>
      </c>
      <c r="E55" s="124" t="s">
        <v>167</v>
      </c>
      <c r="F55" s="124">
        <v>0</v>
      </c>
      <c r="G55" s="148">
        <f>D55-F55</f>
        <v>10000</v>
      </c>
      <c r="H55" s="123"/>
    </row>
    <row r="56" spans="1:8" s="104" customFormat="1" x14ac:dyDescent="0.35">
      <c r="A56" s="150"/>
      <c r="B56" s="151"/>
      <c r="C56" s="151"/>
      <c r="D56" s="152"/>
      <c r="E56" s="138"/>
      <c r="F56" s="138"/>
      <c r="G56" s="153"/>
      <c r="H56" s="117"/>
    </row>
    <row r="57" spans="1:8" x14ac:dyDescent="0.35">
      <c r="A57" s="178" t="s">
        <v>281</v>
      </c>
      <c r="D57" s="170">
        <v>10000</v>
      </c>
      <c r="E57" s="171" t="s">
        <v>167</v>
      </c>
      <c r="F57" s="171" t="s">
        <v>167</v>
      </c>
      <c r="G57" s="299">
        <f>D57</f>
        <v>10000</v>
      </c>
      <c r="H57" s="172"/>
    </row>
    <row r="58" spans="1:8" x14ac:dyDescent="0.35">
      <c r="A58" s="504" t="s">
        <v>282</v>
      </c>
      <c r="B58" s="505"/>
      <c r="C58" s="506"/>
      <c r="D58" s="175"/>
      <c r="E58" s="175"/>
      <c r="F58" s="175"/>
      <c r="G58" s="176"/>
      <c r="H58" s="179"/>
    </row>
    <row r="59" spans="1:8" s="316" customFormat="1" ht="21" x14ac:dyDescent="0.6">
      <c r="A59" s="507" t="s">
        <v>177</v>
      </c>
      <c r="B59" s="507"/>
      <c r="C59" s="507"/>
      <c r="D59" s="313">
        <f>SUM(D42:D58)</f>
        <v>275000</v>
      </c>
      <c r="E59" s="314">
        <v>0</v>
      </c>
      <c r="F59" s="314">
        <v>0</v>
      </c>
      <c r="G59" s="313">
        <f>SUM(G42:G58)</f>
        <v>275000</v>
      </c>
      <c r="H59" s="315"/>
    </row>
    <row r="61" spans="1:8" x14ac:dyDescent="0.35">
      <c r="H61" s="282"/>
    </row>
    <row r="62" spans="1:8" ht="24.75" customHeight="1" x14ac:dyDescent="0.35">
      <c r="A62" s="470" t="s">
        <v>263</v>
      </c>
      <c r="B62" s="471"/>
      <c r="C62" s="471"/>
      <c r="D62" s="471"/>
      <c r="E62" s="471"/>
      <c r="F62" s="471"/>
      <c r="G62" s="471"/>
      <c r="H62" s="472"/>
    </row>
    <row r="63" spans="1:8" s="191" customFormat="1" ht="20.25" customHeight="1" x14ac:dyDescent="0.25">
      <c r="A63" s="473" t="s">
        <v>3</v>
      </c>
      <c r="B63" s="473"/>
      <c r="C63" s="473"/>
      <c r="D63" s="474" t="s">
        <v>159</v>
      </c>
      <c r="E63" s="474"/>
      <c r="F63" s="475" t="s">
        <v>160</v>
      </c>
      <c r="G63" s="475" t="s">
        <v>161</v>
      </c>
      <c r="H63" s="473" t="s">
        <v>162</v>
      </c>
    </row>
    <row r="64" spans="1:8" s="191" customFormat="1" ht="40.5" customHeight="1" x14ac:dyDescent="0.25">
      <c r="A64" s="473"/>
      <c r="B64" s="473"/>
      <c r="C64" s="473"/>
      <c r="D64" s="283" t="s">
        <v>163</v>
      </c>
      <c r="E64" s="283" t="s">
        <v>164</v>
      </c>
      <c r="F64" s="476"/>
      <c r="G64" s="476"/>
      <c r="H64" s="473"/>
    </row>
    <row r="65" spans="1:8" s="191" customFormat="1" ht="30" customHeight="1" x14ac:dyDescent="0.25">
      <c r="A65" s="501" t="s">
        <v>186</v>
      </c>
      <c r="B65" s="489"/>
      <c r="C65" s="489"/>
      <c r="D65" s="489"/>
      <c r="E65" s="489"/>
      <c r="F65" s="489"/>
      <c r="G65" s="489"/>
      <c r="H65" s="508"/>
    </row>
    <row r="66" spans="1:8" s="191" customFormat="1" x14ac:dyDescent="0.35">
      <c r="A66" s="189"/>
      <c r="B66" s="190"/>
      <c r="C66" s="190"/>
      <c r="D66" s="171">
        <v>0</v>
      </c>
      <c r="E66" s="171" t="s">
        <v>167</v>
      </c>
      <c r="F66" s="171" t="s">
        <v>167</v>
      </c>
      <c r="G66" s="171">
        <f>D66</f>
        <v>0</v>
      </c>
      <c r="H66" s="172"/>
    </row>
    <row r="67" spans="1:8" s="191" customFormat="1" x14ac:dyDescent="0.35">
      <c r="A67" s="173"/>
      <c r="B67" s="192"/>
      <c r="C67" s="193"/>
      <c r="D67" s="194"/>
      <c r="E67" s="194"/>
      <c r="F67" s="194"/>
      <c r="G67" s="195"/>
      <c r="H67" s="179"/>
    </row>
    <row r="68" spans="1:8" s="316" customFormat="1" x14ac:dyDescent="0.35">
      <c r="A68" s="509" t="s">
        <v>177</v>
      </c>
      <c r="B68" s="509"/>
      <c r="C68" s="509"/>
      <c r="D68" s="289">
        <f>D66</f>
        <v>0</v>
      </c>
      <c r="E68" s="317" t="s">
        <v>167</v>
      </c>
      <c r="F68" s="317" t="s">
        <v>167</v>
      </c>
      <c r="G68" s="289">
        <f>G66</f>
        <v>0</v>
      </c>
      <c r="H68" s="290"/>
    </row>
    <row r="69" spans="1:8" s="316" customFormat="1" ht="21" x14ac:dyDescent="0.6">
      <c r="A69" s="318"/>
      <c r="B69" s="318"/>
      <c r="C69" s="318"/>
      <c r="D69" s="319"/>
      <c r="E69" s="320"/>
      <c r="F69" s="320"/>
      <c r="G69" s="319"/>
      <c r="H69" s="321"/>
    </row>
    <row r="70" spans="1:8" s="316" customFormat="1" ht="21" x14ac:dyDescent="0.6">
      <c r="A70" s="318"/>
      <c r="B70" s="318"/>
      <c r="C70" s="318"/>
      <c r="D70" s="319"/>
      <c r="E70" s="320"/>
      <c r="F70" s="320"/>
      <c r="G70" s="319"/>
      <c r="H70" s="321"/>
    </row>
    <row r="71" spans="1:8" s="316" customFormat="1" ht="10.199999999999999" customHeight="1" x14ac:dyDescent="0.6">
      <c r="A71" s="318"/>
      <c r="B71" s="318"/>
      <c r="C71" s="318"/>
      <c r="D71" s="319"/>
      <c r="E71" s="320"/>
      <c r="F71" s="320"/>
      <c r="G71" s="319"/>
      <c r="H71" s="321"/>
    </row>
    <row r="72" spans="1:8" x14ac:dyDescent="0.35">
      <c r="A72" s="282"/>
      <c r="B72" s="282"/>
      <c r="C72" s="282"/>
      <c r="D72" s="282"/>
      <c r="E72" s="282"/>
      <c r="F72" s="282"/>
      <c r="G72" s="282"/>
      <c r="H72" s="282">
        <v>20</v>
      </c>
    </row>
    <row r="73" spans="1:8" ht="24.75" customHeight="1" x14ac:dyDescent="0.35">
      <c r="A73" s="470" t="s">
        <v>263</v>
      </c>
      <c r="B73" s="471"/>
      <c r="C73" s="471"/>
      <c r="D73" s="471"/>
      <c r="E73" s="471"/>
      <c r="F73" s="471"/>
      <c r="G73" s="471"/>
      <c r="H73" s="472"/>
    </row>
    <row r="74" spans="1:8" s="191" customFormat="1" ht="20.25" customHeight="1" x14ac:dyDescent="0.25">
      <c r="A74" s="473" t="s">
        <v>3</v>
      </c>
      <c r="B74" s="473"/>
      <c r="C74" s="473"/>
      <c r="D74" s="474" t="s">
        <v>159</v>
      </c>
      <c r="E74" s="474"/>
      <c r="F74" s="475" t="s">
        <v>160</v>
      </c>
      <c r="G74" s="475" t="s">
        <v>161</v>
      </c>
      <c r="H74" s="473" t="s">
        <v>162</v>
      </c>
    </row>
    <row r="75" spans="1:8" s="191" customFormat="1" ht="40.5" customHeight="1" x14ac:dyDescent="0.25">
      <c r="A75" s="473"/>
      <c r="B75" s="473"/>
      <c r="C75" s="473"/>
      <c r="D75" s="283" t="s">
        <v>163</v>
      </c>
      <c r="E75" s="283" t="s">
        <v>164</v>
      </c>
      <c r="F75" s="476"/>
      <c r="G75" s="476"/>
      <c r="H75" s="473"/>
    </row>
    <row r="76" spans="1:8" s="191" customFormat="1" ht="30" customHeight="1" x14ac:dyDescent="0.25">
      <c r="A76" s="501" t="s">
        <v>193</v>
      </c>
      <c r="B76" s="489"/>
      <c r="C76" s="489"/>
      <c r="D76" s="489"/>
      <c r="E76" s="489"/>
      <c r="F76" s="489"/>
      <c r="G76" s="489"/>
      <c r="H76" s="508"/>
    </row>
    <row r="77" spans="1:8" s="191" customFormat="1" x14ac:dyDescent="0.35">
      <c r="A77" s="199" t="s">
        <v>283</v>
      </c>
      <c r="B77" s="101"/>
      <c r="C77" s="121"/>
      <c r="D77" s="186">
        <v>20000</v>
      </c>
      <c r="E77" s="186"/>
      <c r="F77" s="186"/>
      <c r="G77" s="148">
        <f>D77</f>
        <v>20000</v>
      </c>
      <c r="H77" s="123"/>
    </row>
    <row r="78" spans="1:8" s="191" customFormat="1" x14ac:dyDescent="0.35">
      <c r="A78" s="199" t="s">
        <v>284</v>
      </c>
      <c r="B78" s="101"/>
      <c r="C78" s="121"/>
      <c r="D78" s="186">
        <v>15000</v>
      </c>
      <c r="E78" s="186"/>
      <c r="F78" s="186"/>
      <c r="G78" s="148">
        <f>D78</f>
        <v>15000</v>
      </c>
      <c r="H78" s="123"/>
    </row>
    <row r="79" spans="1:8" s="191" customFormat="1" x14ac:dyDescent="0.35">
      <c r="A79" s="199" t="s">
        <v>285</v>
      </c>
      <c r="B79" s="101"/>
      <c r="C79" s="121"/>
      <c r="D79" s="186"/>
      <c r="E79" s="186"/>
      <c r="F79" s="186"/>
      <c r="G79" s="148"/>
      <c r="H79" s="123"/>
    </row>
    <row r="80" spans="1:8" s="191" customFormat="1" x14ac:dyDescent="0.35">
      <c r="A80" s="199" t="s">
        <v>286</v>
      </c>
      <c r="B80" s="101"/>
      <c r="C80" s="121"/>
      <c r="D80" s="186">
        <v>15000</v>
      </c>
      <c r="E80" s="186"/>
      <c r="F80" s="186"/>
      <c r="G80" s="148">
        <f>D80</f>
        <v>15000</v>
      </c>
      <c r="H80" s="123"/>
    </row>
    <row r="81" spans="1:8" s="191" customFormat="1" x14ac:dyDescent="0.35">
      <c r="A81" s="199" t="s">
        <v>287</v>
      </c>
      <c r="B81" s="101"/>
      <c r="C81" s="121"/>
      <c r="D81" s="186"/>
      <c r="E81" s="186"/>
      <c r="F81" s="186"/>
      <c r="G81" s="148"/>
      <c r="H81" s="123"/>
    </row>
    <row r="82" spans="1:8" s="316" customFormat="1" x14ac:dyDescent="0.35">
      <c r="A82" s="509" t="s">
        <v>177</v>
      </c>
      <c r="B82" s="509"/>
      <c r="C82" s="509"/>
      <c r="D82" s="288">
        <f>SUM(D77:D81)</f>
        <v>50000</v>
      </c>
      <c r="E82" s="317" t="s">
        <v>167</v>
      </c>
      <c r="F82" s="317" t="s">
        <v>167</v>
      </c>
      <c r="G82" s="288">
        <f>SUM(G77:G81)</f>
        <v>50000</v>
      </c>
      <c r="H82" s="290"/>
    </row>
    <row r="83" spans="1:8" x14ac:dyDescent="0.35">
      <c r="A83" s="282"/>
      <c r="B83" s="282"/>
      <c r="C83" s="282"/>
      <c r="D83" s="282"/>
      <c r="E83" s="282"/>
      <c r="F83" s="282"/>
      <c r="G83" s="282"/>
      <c r="H83" s="282"/>
    </row>
    <row r="84" spans="1:8" ht="24" customHeight="1" x14ac:dyDescent="0.35">
      <c r="A84" s="470" t="s">
        <v>263</v>
      </c>
      <c r="B84" s="471"/>
      <c r="C84" s="471"/>
      <c r="D84" s="471"/>
      <c r="E84" s="471"/>
      <c r="F84" s="471"/>
      <c r="G84" s="471"/>
      <c r="H84" s="472"/>
    </row>
    <row r="85" spans="1:8" s="191" customFormat="1" ht="20.25" customHeight="1" x14ac:dyDescent="0.25">
      <c r="A85" s="477" t="s">
        <v>3</v>
      </c>
      <c r="B85" s="478"/>
      <c r="C85" s="479"/>
      <c r="D85" s="483" t="s">
        <v>159</v>
      </c>
      <c r="E85" s="484"/>
      <c r="F85" s="475" t="s">
        <v>160</v>
      </c>
      <c r="G85" s="475" t="s">
        <v>161</v>
      </c>
      <c r="H85" s="485" t="s">
        <v>162</v>
      </c>
    </row>
    <row r="86" spans="1:8" s="191" customFormat="1" ht="40.5" customHeight="1" x14ac:dyDescent="0.25">
      <c r="A86" s="480"/>
      <c r="B86" s="481"/>
      <c r="C86" s="482"/>
      <c r="D86" s="283" t="s">
        <v>163</v>
      </c>
      <c r="E86" s="283" t="s">
        <v>164</v>
      </c>
      <c r="F86" s="476"/>
      <c r="G86" s="476"/>
      <c r="H86" s="486"/>
    </row>
    <row r="87" spans="1:8" s="191" customFormat="1" ht="22.5" customHeight="1" x14ac:dyDescent="0.25">
      <c r="A87" s="322" t="s">
        <v>207</v>
      </c>
      <c r="B87" s="323"/>
      <c r="C87" s="323"/>
      <c r="D87" s="323"/>
      <c r="E87" s="323"/>
      <c r="F87" s="323"/>
      <c r="G87" s="323"/>
      <c r="H87" s="324"/>
    </row>
    <row r="88" spans="1:8" s="191" customFormat="1" ht="22.5" customHeight="1" x14ac:dyDescent="0.25">
      <c r="A88" s="325" t="s">
        <v>208</v>
      </c>
      <c r="B88" s="326"/>
      <c r="C88" s="326"/>
      <c r="D88" s="326"/>
      <c r="E88" s="326"/>
      <c r="F88" s="326"/>
      <c r="G88" s="326"/>
      <c r="H88" s="327"/>
    </row>
    <row r="89" spans="1:8" s="191" customFormat="1" x14ac:dyDescent="0.35">
      <c r="A89" s="328" t="s">
        <v>288</v>
      </c>
      <c r="B89" s="190"/>
      <c r="C89" s="233"/>
      <c r="D89" s="329">
        <v>150000</v>
      </c>
      <c r="E89" s="171" t="s">
        <v>167</v>
      </c>
      <c r="F89" s="171" t="s">
        <v>167</v>
      </c>
      <c r="G89" s="171">
        <f>D89</f>
        <v>150000</v>
      </c>
      <c r="H89" s="172"/>
    </row>
    <row r="90" spans="1:8" s="191" customFormat="1" x14ac:dyDescent="0.35">
      <c r="A90" s="330"/>
      <c r="B90" s="239"/>
      <c r="C90" s="240"/>
      <c r="D90" s="331"/>
      <c r="E90" s="332"/>
      <c r="F90" s="332"/>
      <c r="G90" s="332"/>
      <c r="H90" s="179"/>
    </row>
    <row r="91" spans="1:8" s="191" customFormat="1" x14ac:dyDescent="0.35">
      <c r="A91" s="333" t="s">
        <v>289</v>
      </c>
      <c r="B91" s="190"/>
      <c r="C91" s="233"/>
      <c r="D91" s="295">
        <v>5000</v>
      </c>
      <c r="E91" s="171" t="s">
        <v>167</v>
      </c>
      <c r="F91" s="171" t="s">
        <v>167</v>
      </c>
      <c r="G91" s="171">
        <f>D91</f>
        <v>5000</v>
      </c>
      <c r="H91" s="172"/>
    </row>
    <row r="92" spans="1:8" s="191" customFormat="1" x14ac:dyDescent="0.35">
      <c r="A92" s="330" t="s">
        <v>69</v>
      </c>
      <c r="B92" s="239"/>
      <c r="C92" s="240"/>
      <c r="D92" s="287"/>
      <c r="E92" s="195"/>
      <c r="F92" s="195"/>
      <c r="G92" s="334"/>
      <c r="H92" s="177"/>
    </row>
    <row r="93" spans="1:8" x14ac:dyDescent="0.35">
      <c r="A93" s="189" t="s">
        <v>290</v>
      </c>
      <c r="B93" s="335"/>
      <c r="C93" s="336"/>
      <c r="D93" s="295">
        <v>10000</v>
      </c>
      <c r="E93" s="171" t="s">
        <v>167</v>
      </c>
      <c r="F93" s="171" t="s">
        <v>167</v>
      </c>
      <c r="G93" s="171">
        <f>D93</f>
        <v>10000</v>
      </c>
      <c r="H93" s="172"/>
    </row>
    <row r="94" spans="1:8" x14ac:dyDescent="0.35">
      <c r="A94" s="173" t="s">
        <v>291</v>
      </c>
      <c r="B94" s="174"/>
      <c r="C94" s="337"/>
      <c r="D94" s="287"/>
      <c r="E94" s="195"/>
      <c r="F94" s="195"/>
      <c r="G94" s="334"/>
      <c r="H94" s="177"/>
    </row>
    <row r="95" spans="1:8" s="104" customFormat="1" x14ac:dyDescent="0.35">
      <c r="A95" s="106" t="s">
        <v>292</v>
      </c>
      <c r="B95" s="107"/>
      <c r="C95" s="108"/>
      <c r="D95" s="136">
        <v>10000</v>
      </c>
      <c r="E95" s="136" t="s">
        <v>167</v>
      </c>
      <c r="F95" s="136">
        <v>0</v>
      </c>
      <c r="G95" s="160">
        <f>D95-F95</f>
        <v>10000</v>
      </c>
      <c r="H95" s="110"/>
    </row>
    <row r="96" spans="1:8" s="104" customFormat="1" x14ac:dyDescent="0.35">
      <c r="A96" s="120" t="s">
        <v>293</v>
      </c>
      <c r="B96" s="101"/>
      <c r="C96" s="121"/>
      <c r="D96" s="186"/>
      <c r="E96" s="186"/>
      <c r="F96" s="186"/>
      <c r="G96" s="148"/>
      <c r="H96" s="123"/>
    </row>
    <row r="97" spans="1:10" s="104" customFormat="1" x14ac:dyDescent="0.35">
      <c r="A97" s="106" t="s">
        <v>294</v>
      </c>
      <c r="B97" s="107"/>
      <c r="C97" s="108"/>
      <c r="D97" s="136">
        <v>10000</v>
      </c>
      <c r="E97" s="136" t="s">
        <v>167</v>
      </c>
      <c r="F97" s="136">
        <v>0</v>
      </c>
      <c r="G97" s="160">
        <f>D97-F97</f>
        <v>10000</v>
      </c>
      <c r="H97" s="110"/>
    </row>
    <row r="98" spans="1:10" s="104" customFormat="1" x14ac:dyDescent="0.35">
      <c r="A98" s="120" t="s">
        <v>295</v>
      </c>
      <c r="B98" s="101"/>
      <c r="C98" s="121"/>
      <c r="D98" s="186"/>
      <c r="E98" s="186"/>
      <c r="F98" s="186"/>
      <c r="G98" s="148"/>
      <c r="H98" s="123"/>
    </row>
    <row r="99" spans="1:10" x14ac:dyDescent="0.35">
      <c r="A99" s="338" t="s">
        <v>296</v>
      </c>
      <c r="B99" s="339"/>
      <c r="C99" s="340"/>
      <c r="D99" s="341">
        <v>5000</v>
      </c>
      <c r="E99" s="342" t="s">
        <v>167</v>
      </c>
      <c r="F99" s="342" t="s">
        <v>167</v>
      </c>
      <c r="G99" s="171">
        <f>D99</f>
        <v>5000</v>
      </c>
      <c r="H99" s="343"/>
    </row>
    <row r="100" spans="1:10" s="104" customFormat="1" x14ac:dyDescent="0.35">
      <c r="A100" s="106" t="s">
        <v>297</v>
      </c>
      <c r="B100" s="107"/>
      <c r="C100" s="108"/>
      <c r="D100" s="136">
        <v>10000</v>
      </c>
      <c r="E100" s="136" t="s">
        <v>167</v>
      </c>
      <c r="F100" s="136">
        <v>0</v>
      </c>
      <c r="G100" s="160">
        <f>D100-F100</f>
        <v>10000</v>
      </c>
      <c r="H100" s="110"/>
    </row>
    <row r="101" spans="1:10" s="104" customFormat="1" x14ac:dyDescent="0.35">
      <c r="A101" s="120" t="s">
        <v>298</v>
      </c>
      <c r="B101" s="101"/>
      <c r="C101" s="121"/>
      <c r="D101" s="186"/>
      <c r="E101" s="186"/>
      <c r="F101" s="186"/>
      <c r="G101" s="148"/>
      <c r="H101" s="123"/>
    </row>
    <row r="102" spans="1:10" s="104" customFormat="1" x14ac:dyDescent="0.35">
      <c r="A102" s="113"/>
      <c r="B102" s="114"/>
      <c r="C102" s="115"/>
      <c r="D102" s="117"/>
      <c r="E102" s="117"/>
      <c r="F102" s="117"/>
      <c r="G102" s="201"/>
      <c r="H102" s="117"/>
    </row>
    <row r="103" spans="1:10" s="212" customFormat="1" x14ac:dyDescent="0.35">
      <c r="A103" s="145" t="s">
        <v>299</v>
      </c>
      <c r="B103" s="107"/>
      <c r="C103" s="107"/>
      <c r="D103" s="136">
        <v>50000</v>
      </c>
      <c r="E103" s="136" t="s">
        <v>167</v>
      </c>
      <c r="F103" s="344">
        <v>0</v>
      </c>
      <c r="G103" s="345">
        <f>D103-F103</f>
        <v>50000</v>
      </c>
      <c r="H103" s="110"/>
    </row>
    <row r="104" spans="1:10" x14ac:dyDescent="0.35">
      <c r="A104" s="189" t="s">
        <v>300</v>
      </c>
      <c r="B104" s="335"/>
      <c r="C104" s="336"/>
      <c r="D104" s="295">
        <v>60000</v>
      </c>
      <c r="E104" s="171" t="s">
        <v>167</v>
      </c>
      <c r="F104" s="171" t="s">
        <v>167</v>
      </c>
      <c r="G104" s="171">
        <f>D104</f>
        <v>60000</v>
      </c>
      <c r="H104" s="172"/>
    </row>
    <row r="105" spans="1:10" x14ac:dyDescent="0.35">
      <c r="A105" s="346" t="s">
        <v>301</v>
      </c>
      <c r="B105" s="235"/>
      <c r="C105" s="347"/>
      <c r="D105" s="348"/>
      <c r="E105" s="349"/>
      <c r="F105" s="349"/>
      <c r="G105" s="332"/>
      <c r="H105" s="179"/>
    </row>
    <row r="106" spans="1:10" ht="21" customHeight="1" x14ac:dyDescent="0.35">
      <c r="A106" s="509" t="s">
        <v>177</v>
      </c>
      <c r="B106" s="509"/>
      <c r="C106" s="509"/>
      <c r="D106" s="288">
        <f>SUM(D89:D105)</f>
        <v>310000</v>
      </c>
      <c r="E106" s="350" t="s">
        <v>167</v>
      </c>
      <c r="F106" s="350" t="s">
        <v>167</v>
      </c>
      <c r="G106" s="288">
        <f>SUM(G89:G105)</f>
        <v>310000</v>
      </c>
      <c r="H106" s="290"/>
      <c r="J106" s="169" t="s">
        <v>132</v>
      </c>
    </row>
    <row r="107" spans="1:10" x14ac:dyDescent="0.35">
      <c r="H107" s="282">
        <v>21</v>
      </c>
    </row>
    <row r="108" spans="1:10" x14ac:dyDescent="0.35">
      <c r="H108" s="282"/>
    </row>
    <row r="109" spans="1:10" ht="24" customHeight="1" x14ac:dyDescent="0.35">
      <c r="A109" s="470" t="s">
        <v>263</v>
      </c>
      <c r="B109" s="471"/>
      <c r="C109" s="471"/>
      <c r="D109" s="471"/>
      <c r="E109" s="471"/>
      <c r="F109" s="471"/>
      <c r="G109" s="471"/>
      <c r="H109" s="472"/>
    </row>
    <row r="110" spans="1:10" s="191" customFormat="1" ht="20.25" customHeight="1" x14ac:dyDescent="0.25">
      <c r="A110" s="473" t="s">
        <v>3</v>
      </c>
      <c r="B110" s="473"/>
      <c r="C110" s="473"/>
      <c r="D110" s="474" t="s">
        <v>159</v>
      </c>
      <c r="E110" s="474"/>
      <c r="F110" s="475" t="s">
        <v>160</v>
      </c>
      <c r="G110" s="475" t="s">
        <v>161</v>
      </c>
      <c r="H110" s="473" t="s">
        <v>162</v>
      </c>
    </row>
    <row r="111" spans="1:10" s="191" customFormat="1" ht="40.5" customHeight="1" x14ac:dyDescent="0.25">
      <c r="A111" s="473"/>
      <c r="B111" s="473"/>
      <c r="C111" s="473"/>
      <c r="D111" s="283" t="s">
        <v>163</v>
      </c>
      <c r="E111" s="283" t="s">
        <v>164</v>
      </c>
      <c r="F111" s="476"/>
      <c r="G111" s="476"/>
      <c r="H111" s="473"/>
    </row>
    <row r="112" spans="1:10" s="191" customFormat="1" ht="30" customHeight="1" x14ac:dyDescent="0.25">
      <c r="A112" s="487" t="s">
        <v>219</v>
      </c>
      <c r="B112" s="488"/>
      <c r="C112" s="488"/>
      <c r="D112" s="488"/>
      <c r="E112" s="488"/>
      <c r="F112" s="488"/>
      <c r="G112" s="488"/>
      <c r="H112" s="490"/>
    </row>
    <row r="113" spans="1:8" s="212" customFormat="1" x14ac:dyDescent="0.35">
      <c r="A113" s="145" t="s">
        <v>302</v>
      </c>
      <c r="B113" s="107"/>
      <c r="C113" s="107"/>
      <c r="D113" s="136">
        <v>10000</v>
      </c>
      <c r="E113" s="136" t="s">
        <v>167</v>
      </c>
      <c r="F113" s="136">
        <v>0</v>
      </c>
      <c r="G113" s="160">
        <f>D113-F113</f>
        <v>10000</v>
      </c>
      <c r="H113" s="110"/>
    </row>
    <row r="114" spans="1:8" s="212" customFormat="1" x14ac:dyDescent="0.35">
      <c r="A114" s="150"/>
      <c r="B114" s="114"/>
      <c r="C114" s="114"/>
      <c r="D114" s="117"/>
      <c r="E114" s="117"/>
      <c r="F114" s="117"/>
      <c r="G114" s="117"/>
      <c r="H114" s="117"/>
    </row>
    <row r="115" spans="1:8" s="191" customFormat="1" x14ac:dyDescent="0.35">
      <c r="A115" s="232" t="s">
        <v>303</v>
      </c>
      <c r="B115" s="190"/>
      <c r="C115" s="233"/>
      <c r="D115" s="234">
        <v>10000</v>
      </c>
      <c r="E115" s="234" t="s">
        <v>167</v>
      </c>
      <c r="F115" s="234" t="s">
        <v>167</v>
      </c>
      <c r="G115" s="351">
        <f>SUM(D115:F115)</f>
        <v>10000</v>
      </c>
      <c r="H115" s="172"/>
    </row>
    <row r="116" spans="1:8" ht="23.25" customHeight="1" x14ac:dyDescent="0.35">
      <c r="A116" s="497" t="s">
        <v>177</v>
      </c>
      <c r="B116" s="498"/>
      <c r="C116" s="499"/>
      <c r="D116" s="288">
        <f>SUM(D113:D115)</f>
        <v>20000</v>
      </c>
      <c r="E116" s="350" t="s">
        <v>167</v>
      </c>
      <c r="F116" s="350" t="s">
        <v>167</v>
      </c>
      <c r="G116" s="288">
        <f>SUM(G113:G115)</f>
        <v>20000</v>
      </c>
      <c r="H116" s="290"/>
    </row>
  </sheetData>
  <mergeCells count="59">
    <mergeCell ref="A112:H112"/>
    <mergeCell ref="A116:C116"/>
    <mergeCell ref="A106:C106"/>
    <mergeCell ref="A109:H109"/>
    <mergeCell ref="A110:C111"/>
    <mergeCell ref="D110:E110"/>
    <mergeCell ref="F110:F111"/>
    <mergeCell ref="G110:G111"/>
    <mergeCell ref="H110:H111"/>
    <mergeCell ref="A76:H76"/>
    <mergeCell ref="A82:C82"/>
    <mergeCell ref="A84:H84"/>
    <mergeCell ref="A85:C86"/>
    <mergeCell ref="D85:E85"/>
    <mergeCell ref="F85:F86"/>
    <mergeCell ref="G85:G86"/>
    <mergeCell ref="H85:H86"/>
    <mergeCell ref="A65:H65"/>
    <mergeCell ref="A68:C68"/>
    <mergeCell ref="A73:H73"/>
    <mergeCell ref="A74:C75"/>
    <mergeCell ref="D74:E74"/>
    <mergeCell ref="F74:F75"/>
    <mergeCell ref="G74:G75"/>
    <mergeCell ref="H74:H75"/>
    <mergeCell ref="A41:H41"/>
    <mergeCell ref="A51:C51"/>
    <mergeCell ref="A58:C58"/>
    <mergeCell ref="A59:C59"/>
    <mergeCell ref="A62:H62"/>
    <mergeCell ref="A63:C64"/>
    <mergeCell ref="D63:E63"/>
    <mergeCell ref="F63:F64"/>
    <mergeCell ref="G63:G64"/>
    <mergeCell ref="H63:H64"/>
    <mergeCell ref="A21:C21"/>
    <mergeCell ref="A38:H38"/>
    <mergeCell ref="A39:C40"/>
    <mergeCell ref="D39:E39"/>
    <mergeCell ref="F39:F40"/>
    <mergeCell ref="G39:G40"/>
    <mergeCell ref="H39:H40"/>
    <mergeCell ref="A6:H6"/>
    <mergeCell ref="A7:C7"/>
    <mergeCell ref="A8:C8"/>
    <mergeCell ref="A9:C9"/>
    <mergeCell ref="A13:H13"/>
    <mergeCell ref="A14:C15"/>
    <mergeCell ref="D14:E14"/>
    <mergeCell ref="F14:F15"/>
    <mergeCell ref="G14:G15"/>
    <mergeCell ref="H14:H15"/>
    <mergeCell ref="A2:H2"/>
    <mergeCell ref="A3:H3"/>
    <mergeCell ref="A4:C5"/>
    <mergeCell ref="D4:E4"/>
    <mergeCell ref="F4:F5"/>
    <mergeCell ref="G4:G5"/>
    <mergeCell ref="H4:H5"/>
  </mergeCells>
  <pageMargins left="0.59055118110236227" right="0.39370078740157483" top="0.55118110236220474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6"/>
  <sheetViews>
    <sheetView tabSelected="1" zoomScaleNormal="100" workbookViewId="0">
      <selection activeCell="E20" sqref="E20"/>
    </sheetView>
  </sheetViews>
  <sheetFormatPr defaultRowHeight="24.6" x14ac:dyDescent="0.7"/>
  <cols>
    <col min="1" max="1" width="3" style="66" customWidth="1"/>
    <col min="2" max="2" width="44" style="66" customWidth="1"/>
    <col min="3" max="3" width="12.3984375" style="66" customWidth="1"/>
    <col min="4" max="4" width="10.796875" style="66" customWidth="1"/>
    <col min="5" max="5" width="15.5" style="66" bestFit="1" customWidth="1"/>
    <col min="6" max="6" width="15.796875" style="66" customWidth="1"/>
    <col min="7" max="7" width="15.5" style="66" customWidth="1"/>
    <col min="8" max="8" width="10.796875" style="66" customWidth="1"/>
    <col min="9" max="9" width="9.8984375" style="66" customWidth="1"/>
    <col min="10" max="16384" width="8.796875" style="66"/>
  </cols>
  <sheetData>
    <row r="1" spans="1:13" s="358" customFormat="1" ht="36" customHeight="1" x14ac:dyDescent="0.25">
      <c r="A1" s="578"/>
      <c r="B1" s="579" t="s">
        <v>259</v>
      </c>
      <c r="C1" s="580"/>
      <c r="D1" s="580"/>
      <c r="E1" s="580"/>
      <c r="F1" s="580"/>
      <c r="G1" s="580"/>
      <c r="H1" s="580"/>
      <c r="I1" s="580"/>
      <c r="M1" s="353"/>
    </row>
    <row r="2" spans="1:13" s="358" customFormat="1" ht="33.6" customHeight="1" x14ac:dyDescent="0.25">
      <c r="A2" s="578"/>
      <c r="B2" s="581" t="s">
        <v>260</v>
      </c>
      <c r="C2" s="580"/>
      <c r="D2" s="580"/>
      <c r="E2" s="580"/>
      <c r="F2" s="580"/>
      <c r="G2" s="580"/>
      <c r="H2" s="580"/>
      <c r="I2" s="580"/>
      <c r="M2" s="353"/>
    </row>
    <row r="3" spans="1:13" ht="14.4" customHeight="1" x14ac:dyDescent="0.7"/>
    <row r="4" spans="1:13" ht="25.2" thickBot="1" x14ac:dyDescent="0.75">
      <c r="B4" s="353" t="s">
        <v>331</v>
      </c>
      <c r="C4" s="353"/>
    </row>
    <row r="5" spans="1:13" ht="39.6" customHeight="1" x14ac:dyDescent="0.7">
      <c r="B5" s="561" t="s">
        <v>328</v>
      </c>
      <c r="C5" s="567" t="s">
        <v>163</v>
      </c>
      <c r="D5" s="571" t="s">
        <v>329</v>
      </c>
      <c r="E5" s="569" t="s">
        <v>330</v>
      </c>
      <c r="F5" s="569"/>
      <c r="G5" s="562" t="s">
        <v>7</v>
      </c>
      <c r="H5" s="562" t="s">
        <v>261</v>
      </c>
      <c r="I5" s="563" t="s">
        <v>262</v>
      </c>
    </row>
    <row r="6" spans="1:13" ht="37.200000000000003" customHeight="1" thickBot="1" x14ac:dyDescent="0.75">
      <c r="B6" s="564"/>
      <c r="C6" s="568"/>
      <c r="D6" s="572"/>
      <c r="E6" s="570" t="s">
        <v>156</v>
      </c>
      <c r="F6" s="570" t="s">
        <v>157</v>
      </c>
      <c r="G6" s="565"/>
      <c r="H6" s="565"/>
      <c r="I6" s="566"/>
    </row>
    <row r="7" spans="1:13" s="373" customFormat="1" ht="49.2" x14ac:dyDescent="0.25">
      <c r="B7" s="371" t="s">
        <v>386</v>
      </c>
      <c r="C7" s="529">
        <v>500000</v>
      </c>
      <c r="D7" s="379">
        <v>445600</v>
      </c>
      <c r="E7" s="538" t="s">
        <v>399</v>
      </c>
      <c r="F7" s="538" t="s">
        <v>400</v>
      </c>
      <c r="G7" s="516" t="s">
        <v>385</v>
      </c>
      <c r="H7" s="520" t="s">
        <v>384</v>
      </c>
      <c r="I7" s="521" t="s">
        <v>384</v>
      </c>
    </row>
    <row r="8" spans="1:13" s="373" customFormat="1" ht="49.2" x14ac:dyDescent="0.25">
      <c r="B8" s="368" t="s">
        <v>387</v>
      </c>
      <c r="C8" s="524">
        <v>450000</v>
      </c>
      <c r="D8" s="365">
        <v>445600</v>
      </c>
      <c r="E8" s="539" t="s">
        <v>401</v>
      </c>
      <c r="F8" s="539" t="s">
        <v>402</v>
      </c>
      <c r="G8" s="519" t="s">
        <v>385</v>
      </c>
      <c r="H8" s="62" t="s">
        <v>384</v>
      </c>
      <c r="I8" s="511" t="s">
        <v>384</v>
      </c>
    </row>
    <row r="9" spans="1:13" s="373" customFormat="1" ht="49.8" thickBot="1" x14ac:dyDescent="0.3">
      <c r="B9" s="369" t="s">
        <v>388</v>
      </c>
      <c r="C9" s="525">
        <v>91000</v>
      </c>
      <c r="D9" s="362">
        <v>91000</v>
      </c>
      <c r="E9" s="540" t="s">
        <v>403</v>
      </c>
      <c r="F9" s="540" t="s">
        <v>404</v>
      </c>
      <c r="G9" s="528" t="s">
        <v>385</v>
      </c>
      <c r="H9" s="522" t="s">
        <v>384</v>
      </c>
      <c r="I9" s="523" t="s">
        <v>384</v>
      </c>
    </row>
    <row r="11" spans="1:13" ht="25.2" thickBot="1" x14ac:dyDescent="0.75">
      <c r="B11" s="353" t="s">
        <v>178</v>
      </c>
      <c r="C11" s="359"/>
      <c r="D11" s="359"/>
    </row>
    <row r="12" spans="1:13" ht="39.6" customHeight="1" x14ac:dyDescent="0.7">
      <c r="B12" s="561" t="s">
        <v>328</v>
      </c>
      <c r="C12" s="567" t="s">
        <v>163</v>
      </c>
      <c r="D12" s="571" t="s">
        <v>329</v>
      </c>
      <c r="E12" s="569" t="s">
        <v>330</v>
      </c>
      <c r="F12" s="569"/>
      <c r="G12" s="562" t="s">
        <v>7</v>
      </c>
      <c r="H12" s="562" t="s">
        <v>261</v>
      </c>
      <c r="I12" s="563" t="s">
        <v>262</v>
      </c>
    </row>
    <row r="13" spans="1:13" ht="37.200000000000003" customHeight="1" thickBot="1" x14ac:dyDescent="0.75">
      <c r="B13" s="564"/>
      <c r="C13" s="568"/>
      <c r="D13" s="572"/>
      <c r="E13" s="570" t="s">
        <v>156</v>
      </c>
      <c r="F13" s="570" t="s">
        <v>157</v>
      </c>
      <c r="G13" s="565"/>
      <c r="H13" s="565"/>
      <c r="I13" s="566"/>
    </row>
    <row r="14" spans="1:13" ht="49.2" x14ac:dyDescent="0.7">
      <c r="B14" s="366" t="s">
        <v>332</v>
      </c>
      <c r="C14" s="379">
        <v>10000</v>
      </c>
      <c r="D14" s="576" t="s">
        <v>325</v>
      </c>
      <c r="E14" s="367" t="s">
        <v>325</v>
      </c>
      <c r="F14" s="367" t="s">
        <v>325</v>
      </c>
      <c r="G14" s="367" t="s">
        <v>325</v>
      </c>
      <c r="H14" s="520" t="s">
        <v>384</v>
      </c>
      <c r="I14" s="521" t="s">
        <v>384</v>
      </c>
    </row>
    <row r="15" spans="1:13" ht="25.2" thickBot="1" x14ac:dyDescent="0.75">
      <c r="B15" s="361" t="s">
        <v>267</v>
      </c>
      <c r="C15" s="362">
        <v>5000</v>
      </c>
      <c r="D15" s="577" t="s">
        <v>325</v>
      </c>
      <c r="E15" s="370" t="s">
        <v>325</v>
      </c>
      <c r="F15" s="370" t="s">
        <v>325</v>
      </c>
      <c r="G15" s="370" t="s">
        <v>325</v>
      </c>
      <c r="H15" s="522" t="s">
        <v>384</v>
      </c>
      <c r="I15" s="523" t="s">
        <v>384</v>
      </c>
    </row>
    <row r="16" spans="1:13" x14ac:dyDescent="0.7">
      <c r="B16" s="356"/>
      <c r="C16" s="363"/>
    </row>
    <row r="17" spans="2:9" ht="25.2" thickBot="1" x14ac:dyDescent="0.75">
      <c r="B17" s="353" t="s">
        <v>179</v>
      </c>
      <c r="C17" s="359"/>
    </row>
    <row r="18" spans="2:9" ht="39.6" customHeight="1" x14ac:dyDescent="0.7">
      <c r="B18" s="561" t="s">
        <v>328</v>
      </c>
      <c r="C18" s="567" t="s">
        <v>163</v>
      </c>
      <c r="D18" s="571" t="s">
        <v>329</v>
      </c>
      <c r="E18" s="569" t="s">
        <v>330</v>
      </c>
      <c r="F18" s="569"/>
      <c r="G18" s="562" t="s">
        <v>7</v>
      </c>
      <c r="H18" s="562" t="s">
        <v>261</v>
      </c>
      <c r="I18" s="563" t="s">
        <v>262</v>
      </c>
    </row>
    <row r="19" spans="2:9" ht="37.200000000000003" customHeight="1" thickBot="1" x14ac:dyDescent="0.75">
      <c r="B19" s="564"/>
      <c r="C19" s="568"/>
      <c r="D19" s="572"/>
      <c r="E19" s="570" t="s">
        <v>156</v>
      </c>
      <c r="F19" s="570" t="s">
        <v>157</v>
      </c>
      <c r="G19" s="565"/>
      <c r="H19" s="565"/>
      <c r="I19" s="566"/>
    </row>
    <row r="20" spans="2:9" ht="98.4" x14ac:dyDescent="0.7">
      <c r="B20" s="366" t="s">
        <v>180</v>
      </c>
      <c r="C20" s="529">
        <v>20000</v>
      </c>
      <c r="D20" s="379">
        <v>13320.2</v>
      </c>
      <c r="E20" s="354" t="s">
        <v>378</v>
      </c>
      <c r="F20" s="354" t="s">
        <v>379</v>
      </c>
      <c r="G20" s="516" t="s">
        <v>385</v>
      </c>
      <c r="H20" s="517" t="s">
        <v>384</v>
      </c>
      <c r="I20" s="518" t="s">
        <v>384</v>
      </c>
    </row>
    <row r="21" spans="2:9" x14ac:dyDescent="0.7">
      <c r="B21" s="368" t="s">
        <v>181</v>
      </c>
      <c r="C21" s="524">
        <v>40000</v>
      </c>
      <c r="D21" s="355">
        <v>71580</v>
      </c>
      <c r="E21" s="510" t="s">
        <v>380</v>
      </c>
      <c r="F21" s="510" t="s">
        <v>381</v>
      </c>
      <c r="G21" s="519" t="s">
        <v>385</v>
      </c>
      <c r="H21" s="62" t="s">
        <v>384</v>
      </c>
      <c r="I21" s="511" t="s">
        <v>384</v>
      </c>
    </row>
    <row r="22" spans="2:9" x14ac:dyDescent="0.7">
      <c r="B22" s="368" t="s">
        <v>184</v>
      </c>
      <c r="C22" s="524">
        <v>30000</v>
      </c>
      <c r="D22" s="355">
        <v>29150</v>
      </c>
      <c r="E22" s="510" t="s">
        <v>382</v>
      </c>
      <c r="F22" s="510" t="s">
        <v>382</v>
      </c>
      <c r="G22" s="519" t="s">
        <v>385</v>
      </c>
      <c r="H22" s="62" t="s">
        <v>384</v>
      </c>
      <c r="I22" s="511" t="s">
        <v>384</v>
      </c>
    </row>
    <row r="23" spans="2:9" x14ac:dyDescent="0.7">
      <c r="B23" s="368" t="s">
        <v>185</v>
      </c>
      <c r="C23" s="524">
        <v>100000</v>
      </c>
      <c r="D23" s="355">
        <v>19640</v>
      </c>
      <c r="E23" s="510" t="s">
        <v>383</v>
      </c>
      <c r="F23" s="510" t="s">
        <v>380</v>
      </c>
      <c r="G23" s="519" t="s">
        <v>385</v>
      </c>
      <c r="H23" s="62" t="s">
        <v>384</v>
      </c>
      <c r="I23" s="511" t="s">
        <v>384</v>
      </c>
    </row>
    <row r="24" spans="2:9" x14ac:dyDescent="0.7">
      <c r="B24" s="368" t="s">
        <v>333</v>
      </c>
      <c r="C24" s="524">
        <v>20000</v>
      </c>
      <c r="D24" s="575" t="s">
        <v>325</v>
      </c>
      <c r="E24" s="355" t="s">
        <v>325</v>
      </c>
      <c r="F24" s="355" t="s">
        <v>325</v>
      </c>
      <c r="G24" s="355" t="s">
        <v>325</v>
      </c>
      <c r="H24" s="62" t="s">
        <v>384</v>
      </c>
      <c r="I24" s="511" t="s">
        <v>384</v>
      </c>
    </row>
    <row r="25" spans="2:9" ht="49.2" x14ac:dyDescent="0.7">
      <c r="B25" s="368" t="s">
        <v>334</v>
      </c>
      <c r="C25" s="524">
        <v>20000</v>
      </c>
      <c r="D25" s="573" t="s">
        <v>325</v>
      </c>
      <c r="E25" s="365" t="s">
        <v>325</v>
      </c>
      <c r="F25" s="365" t="s">
        <v>325</v>
      </c>
      <c r="G25" s="365" t="s">
        <v>325</v>
      </c>
      <c r="H25" s="512" t="s">
        <v>384</v>
      </c>
      <c r="I25" s="513" t="s">
        <v>384</v>
      </c>
    </row>
    <row r="26" spans="2:9" ht="49.2" x14ac:dyDescent="0.7">
      <c r="B26" s="368" t="s">
        <v>335</v>
      </c>
      <c r="C26" s="524">
        <v>5000</v>
      </c>
      <c r="D26" s="573" t="s">
        <v>325</v>
      </c>
      <c r="E26" s="365" t="s">
        <v>325</v>
      </c>
      <c r="F26" s="365" t="s">
        <v>325</v>
      </c>
      <c r="G26" s="365" t="s">
        <v>325</v>
      </c>
      <c r="H26" s="512" t="s">
        <v>384</v>
      </c>
      <c r="I26" s="513" t="s">
        <v>384</v>
      </c>
    </row>
    <row r="27" spans="2:9" ht="49.2" x14ac:dyDescent="0.7">
      <c r="B27" s="368" t="s">
        <v>336</v>
      </c>
      <c r="C27" s="524">
        <v>10000</v>
      </c>
      <c r="D27" s="573" t="s">
        <v>325</v>
      </c>
      <c r="E27" s="365" t="s">
        <v>325</v>
      </c>
      <c r="F27" s="365" t="s">
        <v>325</v>
      </c>
      <c r="G27" s="365" t="s">
        <v>325</v>
      </c>
      <c r="H27" s="512" t="s">
        <v>384</v>
      </c>
      <c r="I27" s="513" t="s">
        <v>384</v>
      </c>
    </row>
    <row r="28" spans="2:9" x14ac:dyDescent="0.7">
      <c r="B28" s="368" t="s">
        <v>326</v>
      </c>
      <c r="C28" s="524">
        <v>150000</v>
      </c>
      <c r="D28" s="573" t="s">
        <v>325</v>
      </c>
      <c r="E28" s="365" t="s">
        <v>325</v>
      </c>
      <c r="F28" s="365" t="s">
        <v>325</v>
      </c>
      <c r="G28" s="365" t="s">
        <v>325</v>
      </c>
      <c r="H28" s="512" t="s">
        <v>384</v>
      </c>
      <c r="I28" s="513" t="s">
        <v>384</v>
      </c>
    </row>
    <row r="29" spans="2:9" ht="73.8" x14ac:dyDescent="0.7">
      <c r="B29" s="368" t="s">
        <v>337</v>
      </c>
      <c r="C29" s="524">
        <v>50000</v>
      </c>
      <c r="D29" s="573" t="s">
        <v>325</v>
      </c>
      <c r="E29" s="365" t="s">
        <v>325</v>
      </c>
      <c r="F29" s="365" t="s">
        <v>325</v>
      </c>
      <c r="G29" s="365" t="s">
        <v>325</v>
      </c>
      <c r="H29" s="512" t="s">
        <v>384</v>
      </c>
      <c r="I29" s="513" t="s">
        <v>384</v>
      </c>
    </row>
    <row r="30" spans="2:9" x14ac:dyDescent="0.7">
      <c r="B30" s="368" t="s">
        <v>327</v>
      </c>
      <c r="C30" s="524">
        <v>10000</v>
      </c>
      <c r="D30" s="573" t="s">
        <v>325</v>
      </c>
      <c r="E30" s="365" t="s">
        <v>325</v>
      </c>
      <c r="F30" s="365" t="s">
        <v>325</v>
      </c>
      <c r="G30" s="365" t="s">
        <v>325</v>
      </c>
      <c r="H30" s="512" t="s">
        <v>384</v>
      </c>
      <c r="I30" s="513" t="s">
        <v>384</v>
      </c>
    </row>
    <row r="31" spans="2:9" ht="49.8" thickBot="1" x14ac:dyDescent="0.75">
      <c r="B31" s="369" t="s">
        <v>338</v>
      </c>
      <c r="C31" s="525">
        <v>10000</v>
      </c>
      <c r="D31" s="574" t="s">
        <v>325</v>
      </c>
      <c r="E31" s="362" t="s">
        <v>325</v>
      </c>
      <c r="F31" s="362" t="s">
        <v>325</v>
      </c>
      <c r="G31" s="362" t="s">
        <v>325</v>
      </c>
      <c r="H31" s="514" t="s">
        <v>384</v>
      </c>
      <c r="I31" s="515" t="s">
        <v>384</v>
      </c>
    </row>
    <row r="33" spans="2:9" ht="25.2" thickBot="1" x14ac:dyDescent="0.75">
      <c r="B33" s="353" t="s">
        <v>186</v>
      </c>
      <c r="C33" s="359"/>
    </row>
    <row r="34" spans="2:9" ht="39.6" customHeight="1" x14ac:dyDescent="0.7">
      <c r="B34" s="561" t="s">
        <v>328</v>
      </c>
      <c r="C34" s="567" t="s">
        <v>163</v>
      </c>
      <c r="D34" s="571" t="s">
        <v>329</v>
      </c>
      <c r="E34" s="569" t="s">
        <v>330</v>
      </c>
      <c r="F34" s="569"/>
      <c r="G34" s="562" t="s">
        <v>7</v>
      </c>
      <c r="H34" s="562" t="s">
        <v>261</v>
      </c>
      <c r="I34" s="563" t="s">
        <v>262</v>
      </c>
    </row>
    <row r="35" spans="2:9" ht="37.200000000000003" customHeight="1" thickBot="1" x14ac:dyDescent="0.75">
      <c r="B35" s="564"/>
      <c r="C35" s="568"/>
      <c r="D35" s="572"/>
      <c r="E35" s="570" t="s">
        <v>156</v>
      </c>
      <c r="F35" s="570" t="s">
        <v>157</v>
      </c>
      <c r="G35" s="565"/>
      <c r="H35" s="565"/>
      <c r="I35" s="566"/>
    </row>
    <row r="36" spans="2:9" ht="49.2" x14ac:dyDescent="0.7">
      <c r="B36" s="366" t="s">
        <v>339</v>
      </c>
      <c r="C36" s="529">
        <v>20000</v>
      </c>
      <c r="D36" s="379">
        <v>10000</v>
      </c>
      <c r="E36" s="526" t="s">
        <v>389</v>
      </c>
      <c r="F36" s="526" t="s">
        <v>389</v>
      </c>
      <c r="G36" s="516" t="s">
        <v>385</v>
      </c>
      <c r="H36" s="517" t="s">
        <v>384</v>
      </c>
      <c r="I36" s="518" t="s">
        <v>384</v>
      </c>
    </row>
    <row r="37" spans="2:9" ht="49.2" x14ac:dyDescent="0.7">
      <c r="B37" s="380" t="s">
        <v>340</v>
      </c>
      <c r="C37" s="524">
        <v>30000</v>
      </c>
      <c r="D37" s="365">
        <v>75000</v>
      </c>
      <c r="E37" s="527" t="s">
        <v>390</v>
      </c>
      <c r="F37" s="527" t="s">
        <v>390</v>
      </c>
      <c r="G37" s="519" t="s">
        <v>385</v>
      </c>
      <c r="H37" s="512" t="s">
        <v>384</v>
      </c>
      <c r="I37" s="513" t="s">
        <v>384</v>
      </c>
    </row>
    <row r="38" spans="2:9" ht="25.2" thickBot="1" x14ac:dyDescent="0.75">
      <c r="B38" s="530" t="s">
        <v>192</v>
      </c>
      <c r="C38" s="525">
        <v>20000</v>
      </c>
      <c r="D38" s="362">
        <v>11375</v>
      </c>
      <c r="E38" s="582" t="s">
        <v>391</v>
      </c>
      <c r="F38" s="582" t="s">
        <v>391</v>
      </c>
      <c r="G38" s="528" t="s">
        <v>385</v>
      </c>
      <c r="H38" s="514" t="s">
        <v>384</v>
      </c>
      <c r="I38" s="515" t="s">
        <v>384</v>
      </c>
    </row>
    <row r="39" spans="2:9" x14ac:dyDescent="0.7">
      <c r="B39" s="356"/>
      <c r="C39" s="364"/>
    </row>
    <row r="41" spans="2:9" ht="25.2" thickBot="1" x14ac:dyDescent="0.75">
      <c r="B41" s="353" t="s">
        <v>193</v>
      </c>
      <c r="C41" s="359"/>
    </row>
    <row r="42" spans="2:9" ht="39.6" customHeight="1" x14ac:dyDescent="0.7">
      <c r="B42" s="561" t="s">
        <v>328</v>
      </c>
      <c r="C42" s="567" t="s">
        <v>163</v>
      </c>
      <c r="D42" s="571" t="s">
        <v>329</v>
      </c>
      <c r="E42" s="569" t="s">
        <v>330</v>
      </c>
      <c r="F42" s="569"/>
      <c r="G42" s="562" t="s">
        <v>7</v>
      </c>
      <c r="H42" s="562" t="s">
        <v>261</v>
      </c>
      <c r="I42" s="563" t="s">
        <v>262</v>
      </c>
    </row>
    <row r="43" spans="2:9" ht="37.200000000000003" customHeight="1" thickBot="1" x14ac:dyDescent="0.75">
      <c r="B43" s="564"/>
      <c r="C43" s="568"/>
      <c r="D43" s="572"/>
      <c r="E43" s="570" t="s">
        <v>156</v>
      </c>
      <c r="F43" s="570" t="s">
        <v>157</v>
      </c>
      <c r="G43" s="565"/>
      <c r="H43" s="565"/>
      <c r="I43" s="566"/>
    </row>
    <row r="44" spans="2:9" ht="73.8" x14ac:dyDescent="0.7">
      <c r="B44" s="541" t="s">
        <v>341</v>
      </c>
      <c r="C44" s="548" t="s">
        <v>407</v>
      </c>
      <c r="D44" s="549" t="s">
        <v>407</v>
      </c>
      <c r="E44" s="549" t="s">
        <v>407</v>
      </c>
      <c r="F44" s="549" t="s">
        <v>407</v>
      </c>
      <c r="G44" s="549" t="s">
        <v>407</v>
      </c>
      <c r="H44" s="549" t="s">
        <v>407</v>
      </c>
      <c r="I44" s="550" t="s">
        <v>407</v>
      </c>
    </row>
    <row r="45" spans="2:9" x14ac:dyDescent="0.7">
      <c r="B45" s="542" t="s">
        <v>343</v>
      </c>
      <c r="C45" s="372">
        <v>35000</v>
      </c>
      <c r="D45" s="372">
        <v>19550</v>
      </c>
      <c r="E45" s="531" t="s">
        <v>396</v>
      </c>
      <c r="F45" s="531" t="s">
        <v>396</v>
      </c>
      <c r="G45" s="533" t="s">
        <v>385</v>
      </c>
      <c r="H45" s="532" t="s">
        <v>384</v>
      </c>
      <c r="I45" s="543" t="s">
        <v>384</v>
      </c>
    </row>
    <row r="46" spans="2:9" x14ac:dyDescent="0.7">
      <c r="B46" s="544" t="s">
        <v>198</v>
      </c>
      <c r="C46" s="357"/>
      <c r="D46" s="357"/>
      <c r="E46" s="375"/>
      <c r="F46" s="375"/>
      <c r="G46" s="375"/>
      <c r="H46" s="375"/>
      <c r="I46" s="545"/>
    </row>
    <row r="47" spans="2:9" x14ac:dyDescent="0.7">
      <c r="B47" s="546" t="s">
        <v>344</v>
      </c>
      <c r="C47" s="355">
        <v>30000</v>
      </c>
      <c r="D47" s="355">
        <v>19890</v>
      </c>
      <c r="E47" s="531" t="s">
        <v>392</v>
      </c>
      <c r="F47" s="531" t="s">
        <v>392</v>
      </c>
      <c r="G47" s="533" t="s">
        <v>385</v>
      </c>
      <c r="H47" s="532" t="s">
        <v>384</v>
      </c>
      <c r="I47" s="543" t="s">
        <v>384</v>
      </c>
    </row>
    <row r="48" spans="2:9" x14ac:dyDescent="0.7">
      <c r="B48" s="542" t="s">
        <v>345</v>
      </c>
      <c r="C48" s="372">
        <v>20000</v>
      </c>
      <c r="D48" s="372">
        <v>18600</v>
      </c>
      <c r="E48" s="531" t="s">
        <v>393</v>
      </c>
      <c r="F48" s="531" t="s">
        <v>393</v>
      </c>
      <c r="G48" s="533" t="s">
        <v>385</v>
      </c>
      <c r="H48" s="532" t="s">
        <v>384</v>
      </c>
      <c r="I48" s="543" t="s">
        <v>384</v>
      </c>
    </row>
    <row r="49" spans="2:9" x14ac:dyDescent="0.7">
      <c r="B49" s="544" t="s">
        <v>201</v>
      </c>
      <c r="C49" s="357"/>
      <c r="D49" s="357"/>
      <c r="E49" s="375"/>
      <c r="F49" s="375"/>
      <c r="G49" s="375"/>
      <c r="H49" s="375"/>
      <c r="I49" s="545"/>
    </row>
    <row r="50" spans="2:9" ht="49.2" x14ac:dyDescent="0.7">
      <c r="B50" s="368" t="s">
        <v>346</v>
      </c>
      <c r="C50" s="365">
        <v>5000</v>
      </c>
      <c r="D50" s="365">
        <v>4990</v>
      </c>
      <c r="E50" s="527" t="s">
        <v>395</v>
      </c>
      <c r="F50" s="527" t="s">
        <v>394</v>
      </c>
      <c r="G50" s="533" t="s">
        <v>385</v>
      </c>
      <c r="H50" s="532" t="s">
        <v>384</v>
      </c>
      <c r="I50" s="543" t="s">
        <v>384</v>
      </c>
    </row>
    <row r="51" spans="2:9" ht="49.2" x14ac:dyDescent="0.7">
      <c r="B51" s="368" t="s">
        <v>342</v>
      </c>
      <c r="C51" s="355">
        <v>35000</v>
      </c>
      <c r="D51" s="365">
        <v>21549</v>
      </c>
      <c r="E51" s="527" t="s">
        <v>397</v>
      </c>
      <c r="F51" s="527" t="s">
        <v>398</v>
      </c>
      <c r="G51" s="533" t="s">
        <v>385</v>
      </c>
      <c r="H51" s="532" t="s">
        <v>384</v>
      </c>
      <c r="I51" s="543" t="s">
        <v>384</v>
      </c>
    </row>
    <row r="52" spans="2:9" ht="33.6" customHeight="1" x14ac:dyDescent="0.7">
      <c r="B52" s="547" t="s">
        <v>347</v>
      </c>
      <c r="C52" s="365">
        <v>20000</v>
      </c>
      <c r="D52" s="573" t="s">
        <v>325</v>
      </c>
      <c r="E52" s="365" t="s">
        <v>325</v>
      </c>
      <c r="F52" s="365" t="s">
        <v>325</v>
      </c>
      <c r="G52" s="365" t="s">
        <v>325</v>
      </c>
      <c r="H52" s="512" t="s">
        <v>384</v>
      </c>
      <c r="I52" s="513" t="s">
        <v>384</v>
      </c>
    </row>
    <row r="53" spans="2:9" ht="49.2" x14ac:dyDescent="0.7">
      <c r="B53" s="368" t="s">
        <v>348</v>
      </c>
      <c r="C53" s="365">
        <v>15000</v>
      </c>
      <c r="D53" s="573" t="s">
        <v>325</v>
      </c>
      <c r="E53" s="365" t="s">
        <v>325</v>
      </c>
      <c r="F53" s="365" t="s">
        <v>325</v>
      </c>
      <c r="G53" s="365" t="s">
        <v>325</v>
      </c>
      <c r="H53" s="512" t="s">
        <v>384</v>
      </c>
      <c r="I53" s="513" t="s">
        <v>384</v>
      </c>
    </row>
    <row r="54" spans="2:9" ht="49.8" thickBot="1" x14ac:dyDescent="0.75">
      <c r="B54" s="369" t="s">
        <v>349</v>
      </c>
      <c r="C54" s="362">
        <v>15000</v>
      </c>
      <c r="D54" s="574" t="s">
        <v>325</v>
      </c>
      <c r="E54" s="362" t="s">
        <v>325</v>
      </c>
      <c r="F54" s="362" t="s">
        <v>325</v>
      </c>
      <c r="G54" s="362" t="s">
        <v>325</v>
      </c>
      <c r="H54" s="514" t="s">
        <v>384</v>
      </c>
      <c r="I54" s="515" t="s">
        <v>384</v>
      </c>
    </row>
    <row r="56" spans="2:9" ht="25.2" thickBot="1" x14ac:dyDescent="0.75">
      <c r="B56" s="353" t="s">
        <v>361</v>
      </c>
      <c r="C56" s="376"/>
    </row>
    <row r="57" spans="2:9" ht="39.6" customHeight="1" x14ac:dyDescent="0.7">
      <c r="B57" s="561" t="s">
        <v>328</v>
      </c>
      <c r="C57" s="567" t="s">
        <v>163</v>
      </c>
      <c r="D57" s="571" t="s">
        <v>329</v>
      </c>
      <c r="E57" s="569" t="s">
        <v>330</v>
      </c>
      <c r="F57" s="569"/>
      <c r="G57" s="562" t="s">
        <v>7</v>
      </c>
      <c r="H57" s="562" t="s">
        <v>261</v>
      </c>
      <c r="I57" s="563" t="s">
        <v>262</v>
      </c>
    </row>
    <row r="58" spans="2:9" ht="37.200000000000003" customHeight="1" thickBot="1" x14ac:dyDescent="0.75">
      <c r="B58" s="564"/>
      <c r="C58" s="568"/>
      <c r="D58" s="572"/>
      <c r="E58" s="570" t="s">
        <v>156</v>
      </c>
      <c r="F58" s="570" t="s">
        <v>157</v>
      </c>
      <c r="G58" s="565"/>
      <c r="H58" s="565"/>
      <c r="I58" s="566"/>
    </row>
    <row r="59" spans="2:9" ht="49.2" x14ac:dyDescent="0.7">
      <c r="B59" s="378" t="s">
        <v>350</v>
      </c>
      <c r="C59" s="379">
        <v>10000</v>
      </c>
      <c r="D59" s="379">
        <v>29910</v>
      </c>
      <c r="E59" s="551" t="s">
        <v>405</v>
      </c>
      <c r="F59" s="551" t="s">
        <v>406</v>
      </c>
      <c r="G59" s="516" t="s">
        <v>385</v>
      </c>
      <c r="H59" s="517" t="s">
        <v>384</v>
      </c>
      <c r="I59" s="518" t="s">
        <v>384</v>
      </c>
    </row>
    <row r="60" spans="2:9" ht="49.2" x14ac:dyDescent="0.7">
      <c r="B60" s="380" t="s">
        <v>351</v>
      </c>
      <c r="C60" s="365">
        <v>10000</v>
      </c>
      <c r="D60" s="365">
        <v>17450</v>
      </c>
      <c r="E60" s="527" t="s">
        <v>405</v>
      </c>
      <c r="F60" s="527" t="s">
        <v>406</v>
      </c>
      <c r="G60" s="519" t="s">
        <v>385</v>
      </c>
      <c r="H60" s="512" t="s">
        <v>384</v>
      </c>
      <c r="I60" s="513" t="s">
        <v>384</v>
      </c>
    </row>
    <row r="61" spans="2:9" x14ac:dyDescent="0.7">
      <c r="B61" s="381" t="s">
        <v>214</v>
      </c>
      <c r="C61" s="365">
        <v>5000</v>
      </c>
      <c r="D61" s="365">
        <v>900</v>
      </c>
      <c r="E61" s="527" t="s">
        <v>408</v>
      </c>
      <c r="F61" s="527" t="s">
        <v>408</v>
      </c>
      <c r="G61" s="519" t="s">
        <v>385</v>
      </c>
      <c r="H61" s="512" t="s">
        <v>384</v>
      </c>
      <c r="I61" s="513" t="s">
        <v>384</v>
      </c>
    </row>
    <row r="62" spans="2:9" ht="27" customHeight="1" x14ac:dyDescent="0.7">
      <c r="B62" s="552" t="s">
        <v>215</v>
      </c>
      <c r="C62" s="553">
        <v>30000</v>
      </c>
      <c r="D62" s="553">
        <v>30000</v>
      </c>
      <c r="E62" s="560" t="s">
        <v>409</v>
      </c>
      <c r="F62" s="560" t="s">
        <v>410</v>
      </c>
      <c r="G62" s="558" t="s">
        <v>385</v>
      </c>
      <c r="H62" s="532" t="s">
        <v>384</v>
      </c>
      <c r="I62" s="543" t="s">
        <v>384</v>
      </c>
    </row>
    <row r="63" spans="2:9" x14ac:dyDescent="0.7">
      <c r="B63" s="554" t="s">
        <v>216</v>
      </c>
      <c r="C63" s="555"/>
      <c r="D63" s="556"/>
      <c r="E63" s="556"/>
      <c r="F63" s="556"/>
      <c r="G63" s="556"/>
      <c r="H63" s="556"/>
      <c r="I63" s="557"/>
    </row>
    <row r="64" spans="2:9" x14ac:dyDescent="0.7">
      <c r="B64" s="554" t="s">
        <v>217</v>
      </c>
      <c r="C64" s="555"/>
      <c r="D64" s="556"/>
      <c r="E64" s="556"/>
      <c r="F64" s="556"/>
      <c r="G64" s="556"/>
      <c r="H64" s="556"/>
      <c r="I64" s="557"/>
    </row>
    <row r="65" spans="2:9" x14ac:dyDescent="0.7">
      <c r="B65" s="360" t="s">
        <v>218</v>
      </c>
      <c r="C65" s="559"/>
      <c r="D65" s="69"/>
      <c r="E65" s="69"/>
      <c r="F65" s="69"/>
      <c r="G65" s="69"/>
      <c r="H65" s="69"/>
      <c r="I65" s="374"/>
    </row>
    <row r="66" spans="2:9" x14ac:dyDescent="0.7">
      <c r="B66" s="382" t="s">
        <v>352</v>
      </c>
      <c r="C66" s="377">
        <v>150000</v>
      </c>
      <c r="D66" s="573" t="s">
        <v>325</v>
      </c>
      <c r="E66" s="365" t="s">
        <v>325</v>
      </c>
      <c r="F66" s="365" t="s">
        <v>325</v>
      </c>
      <c r="G66" s="365" t="s">
        <v>325</v>
      </c>
      <c r="H66" s="512" t="s">
        <v>384</v>
      </c>
      <c r="I66" s="513" t="s">
        <v>384</v>
      </c>
    </row>
    <row r="67" spans="2:9" x14ac:dyDescent="0.7">
      <c r="B67" s="382" t="s">
        <v>353</v>
      </c>
      <c r="C67" s="377">
        <v>5000</v>
      </c>
      <c r="D67" s="573" t="s">
        <v>325</v>
      </c>
      <c r="E67" s="365" t="s">
        <v>325</v>
      </c>
      <c r="F67" s="365" t="s">
        <v>325</v>
      </c>
      <c r="G67" s="365" t="s">
        <v>325</v>
      </c>
      <c r="H67" s="512" t="s">
        <v>384</v>
      </c>
      <c r="I67" s="513" t="s">
        <v>384</v>
      </c>
    </row>
    <row r="68" spans="2:9" x14ac:dyDescent="0.7">
      <c r="B68" s="383" t="s">
        <v>354</v>
      </c>
      <c r="C68" s="377">
        <v>10000</v>
      </c>
      <c r="D68" s="573" t="s">
        <v>325</v>
      </c>
      <c r="E68" s="365" t="s">
        <v>325</v>
      </c>
      <c r="F68" s="365" t="s">
        <v>325</v>
      </c>
      <c r="G68" s="365" t="s">
        <v>325</v>
      </c>
      <c r="H68" s="512" t="s">
        <v>384</v>
      </c>
      <c r="I68" s="513" t="s">
        <v>384</v>
      </c>
    </row>
    <row r="69" spans="2:9" ht="49.2" x14ac:dyDescent="0.7">
      <c r="B69" s="380" t="s">
        <v>355</v>
      </c>
      <c r="C69" s="365">
        <v>10000</v>
      </c>
      <c r="D69" s="573" t="s">
        <v>325</v>
      </c>
      <c r="E69" s="365" t="s">
        <v>325</v>
      </c>
      <c r="F69" s="365" t="s">
        <v>325</v>
      </c>
      <c r="G69" s="365" t="s">
        <v>325</v>
      </c>
      <c r="H69" s="512" t="s">
        <v>384</v>
      </c>
      <c r="I69" s="513" t="s">
        <v>384</v>
      </c>
    </row>
    <row r="70" spans="2:9" x14ac:dyDescent="0.7">
      <c r="B70" s="381" t="s">
        <v>356</v>
      </c>
      <c r="C70" s="365">
        <v>10000</v>
      </c>
      <c r="D70" s="573" t="s">
        <v>325</v>
      </c>
      <c r="E70" s="365" t="s">
        <v>325</v>
      </c>
      <c r="F70" s="365" t="s">
        <v>325</v>
      </c>
      <c r="G70" s="365" t="s">
        <v>325</v>
      </c>
      <c r="H70" s="512" t="s">
        <v>384</v>
      </c>
      <c r="I70" s="513" t="s">
        <v>384</v>
      </c>
    </row>
    <row r="71" spans="2:9" x14ac:dyDescent="0.7">
      <c r="B71" s="383" t="s">
        <v>357</v>
      </c>
      <c r="C71" s="377">
        <v>5000</v>
      </c>
      <c r="D71" s="573" t="s">
        <v>325</v>
      </c>
      <c r="E71" s="365" t="s">
        <v>325</v>
      </c>
      <c r="F71" s="365" t="s">
        <v>325</v>
      </c>
      <c r="G71" s="365" t="s">
        <v>325</v>
      </c>
      <c r="H71" s="512" t="s">
        <v>384</v>
      </c>
      <c r="I71" s="513" t="s">
        <v>384</v>
      </c>
    </row>
    <row r="72" spans="2:9" ht="49.2" x14ac:dyDescent="0.7">
      <c r="B72" s="380" t="s">
        <v>358</v>
      </c>
      <c r="C72" s="365">
        <v>10000</v>
      </c>
      <c r="D72" s="573" t="s">
        <v>325</v>
      </c>
      <c r="E72" s="365" t="s">
        <v>325</v>
      </c>
      <c r="F72" s="365" t="s">
        <v>325</v>
      </c>
      <c r="G72" s="365" t="s">
        <v>325</v>
      </c>
      <c r="H72" s="512" t="s">
        <v>384</v>
      </c>
      <c r="I72" s="513" t="s">
        <v>384</v>
      </c>
    </row>
    <row r="73" spans="2:9" x14ac:dyDescent="0.7">
      <c r="B73" s="382" t="s">
        <v>359</v>
      </c>
      <c r="C73" s="365">
        <v>50000</v>
      </c>
      <c r="D73" s="573" t="s">
        <v>325</v>
      </c>
      <c r="E73" s="365" t="s">
        <v>325</v>
      </c>
      <c r="F73" s="365" t="s">
        <v>325</v>
      </c>
      <c r="G73" s="365" t="s">
        <v>325</v>
      </c>
      <c r="H73" s="512" t="s">
        <v>384</v>
      </c>
      <c r="I73" s="513" t="s">
        <v>384</v>
      </c>
    </row>
    <row r="74" spans="2:9" ht="49.8" thickBot="1" x14ac:dyDescent="0.75">
      <c r="B74" s="384" t="s">
        <v>360</v>
      </c>
      <c r="C74" s="385">
        <v>60000</v>
      </c>
      <c r="D74" s="574" t="s">
        <v>325</v>
      </c>
      <c r="E74" s="362" t="s">
        <v>325</v>
      </c>
      <c r="F74" s="362" t="s">
        <v>325</v>
      </c>
      <c r="G74" s="362" t="s">
        <v>325</v>
      </c>
      <c r="H74" s="514" t="s">
        <v>384</v>
      </c>
      <c r="I74" s="515" t="s">
        <v>384</v>
      </c>
    </row>
    <row r="76" spans="2:9" ht="25.2" thickBot="1" x14ac:dyDescent="0.75">
      <c r="B76" s="353" t="s">
        <v>219</v>
      </c>
      <c r="C76" s="359"/>
    </row>
    <row r="77" spans="2:9" ht="39.6" customHeight="1" x14ac:dyDescent="0.7">
      <c r="B77" s="561" t="s">
        <v>328</v>
      </c>
      <c r="C77" s="567" t="s">
        <v>163</v>
      </c>
      <c r="D77" s="571" t="s">
        <v>329</v>
      </c>
      <c r="E77" s="569" t="s">
        <v>330</v>
      </c>
      <c r="F77" s="569"/>
      <c r="G77" s="562" t="s">
        <v>7</v>
      </c>
      <c r="H77" s="562" t="s">
        <v>261</v>
      </c>
      <c r="I77" s="563" t="s">
        <v>262</v>
      </c>
    </row>
    <row r="78" spans="2:9" ht="37.200000000000003" customHeight="1" thickBot="1" x14ac:dyDescent="0.75">
      <c r="B78" s="564"/>
      <c r="C78" s="568"/>
      <c r="D78" s="572"/>
      <c r="E78" s="570" t="s">
        <v>156</v>
      </c>
      <c r="F78" s="570" t="s">
        <v>157</v>
      </c>
      <c r="G78" s="565"/>
      <c r="H78" s="565"/>
      <c r="I78" s="566"/>
    </row>
    <row r="79" spans="2:9" ht="49.2" x14ac:dyDescent="0.7">
      <c r="B79" s="534" t="s">
        <v>362</v>
      </c>
      <c r="C79" s="379">
        <v>102000</v>
      </c>
      <c r="D79" s="379">
        <v>64158</v>
      </c>
      <c r="E79" s="551" t="s">
        <v>405</v>
      </c>
      <c r="F79" s="551" t="s">
        <v>406</v>
      </c>
      <c r="G79" s="516" t="s">
        <v>385</v>
      </c>
      <c r="H79" s="517" t="s">
        <v>384</v>
      </c>
      <c r="I79" s="518" t="s">
        <v>384</v>
      </c>
    </row>
    <row r="80" spans="2:9" ht="49.2" x14ac:dyDescent="0.7">
      <c r="B80" s="388" t="s">
        <v>363</v>
      </c>
      <c r="C80" s="365">
        <v>67800</v>
      </c>
      <c r="D80" s="365">
        <v>33831</v>
      </c>
      <c r="E80" s="527" t="s">
        <v>405</v>
      </c>
      <c r="F80" s="527" t="s">
        <v>406</v>
      </c>
      <c r="G80" s="519" t="s">
        <v>385</v>
      </c>
      <c r="H80" s="512" t="s">
        <v>384</v>
      </c>
      <c r="I80" s="513" t="s">
        <v>384</v>
      </c>
    </row>
    <row r="81" spans="2:9" ht="49.2" x14ac:dyDescent="0.7">
      <c r="B81" s="389" t="s">
        <v>364</v>
      </c>
      <c r="C81" s="365">
        <v>308700</v>
      </c>
      <c r="D81" s="365">
        <v>315648</v>
      </c>
      <c r="E81" s="527" t="s">
        <v>405</v>
      </c>
      <c r="F81" s="527" t="s">
        <v>406</v>
      </c>
      <c r="G81" s="519" t="s">
        <v>385</v>
      </c>
      <c r="H81" s="512" t="s">
        <v>384</v>
      </c>
      <c r="I81" s="513" t="s">
        <v>384</v>
      </c>
    </row>
    <row r="82" spans="2:9" x14ac:dyDescent="0.7">
      <c r="B82" s="389" t="s">
        <v>365</v>
      </c>
      <c r="C82" s="365">
        <v>5000</v>
      </c>
      <c r="D82" s="365">
        <v>1610</v>
      </c>
      <c r="E82" s="527" t="s">
        <v>419</v>
      </c>
      <c r="F82" s="527" t="s">
        <v>419</v>
      </c>
      <c r="G82" s="519" t="s">
        <v>385</v>
      </c>
      <c r="H82" s="512" t="s">
        <v>384</v>
      </c>
      <c r="I82" s="513" t="s">
        <v>384</v>
      </c>
    </row>
    <row r="83" spans="2:9" ht="73.8" x14ac:dyDescent="0.7">
      <c r="B83" s="380" t="s">
        <v>366</v>
      </c>
      <c r="C83" s="365">
        <v>20000</v>
      </c>
      <c r="D83" s="365">
        <v>14530</v>
      </c>
      <c r="E83" s="527" t="s">
        <v>414</v>
      </c>
      <c r="F83" s="527" t="s">
        <v>418</v>
      </c>
      <c r="G83" s="519" t="s">
        <v>385</v>
      </c>
      <c r="H83" s="512" t="s">
        <v>384</v>
      </c>
      <c r="I83" s="513" t="s">
        <v>384</v>
      </c>
    </row>
    <row r="84" spans="2:9" ht="73.8" x14ac:dyDescent="0.7">
      <c r="B84" s="388" t="s">
        <v>367</v>
      </c>
      <c r="C84" s="365">
        <v>20000</v>
      </c>
      <c r="D84" s="365">
        <v>15760</v>
      </c>
      <c r="E84" s="527" t="s">
        <v>414</v>
      </c>
      <c r="F84" s="527" t="s">
        <v>414</v>
      </c>
      <c r="G84" s="519" t="s">
        <v>385</v>
      </c>
      <c r="H84" s="512" t="s">
        <v>384</v>
      </c>
      <c r="I84" s="513" t="s">
        <v>384</v>
      </c>
    </row>
    <row r="85" spans="2:9" ht="98.4" x14ac:dyDescent="0.7">
      <c r="B85" s="388" t="s">
        <v>368</v>
      </c>
      <c r="C85" s="365">
        <v>25000</v>
      </c>
      <c r="D85" s="365">
        <v>60550</v>
      </c>
      <c r="E85" s="527" t="s">
        <v>415</v>
      </c>
      <c r="F85" s="527" t="s">
        <v>416</v>
      </c>
      <c r="G85" s="519" t="s">
        <v>385</v>
      </c>
      <c r="H85" s="512" t="s">
        <v>384</v>
      </c>
      <c r="I85" s="513" t="s">
        <v>384</v>
      </c>
    </row>
    <row r="86" spans="2:9" ht="49.2" x14ac:dyDescent="0.7">
      <c r="B86" s="389" t="s">
        <v>369</v>
      </c>
      <c r="C86" s="386">
        <v>600000</v>
      </c>
      <c r="D86" s="365">
        <v>775760</v>
      </c>
      <c r="E86" s="527" t="s">
        <v>412</v>
      </c>
      <c r="F86" s="527" t="s">
        <v>413</v>
      </c>
      <c r="G86" s="519" t="s">
        <v>385</v>
      </c>
      <c r="H86" s="512" t="s">
        <v>384</v>
      </c>
      <c r="I86" s="513" t="s">
        <v>384</v>
      </c>
    </row>
    <row r="87" spans="2:9" x14ac:dyDescent="0.7">
      <c r="B87" s="380" t="s">
        <v>243</v>
      </c>
      <c r="C87" s="365">
        <v>20000</v>
      </c>
      <c r="D87" s="365">
        <v>11610</v>
      </c>
      <c r="E87" s="527" t="s">
        <v>405</v>
      </c>
      <c r="F87" s="527" t="s">
        <v>406</v>
      </c>
      <c r="G87" s="519" t="s">
        <v>385</v>
      </c>
      <c r="H87" s="512" t="s">
        <v>384</v>
      </c>
      <c r="I87" s="513" t="s">
        <v>384</v>
      </c>
    </row>
    <row r="88" spans="2:9" ht="49.2" x14ac:dyDescent="0.7">
      <c r="B88" s="388" t="s">
        <v>370</v>
      </c>
      <c r="C88" s="365">
        <v>50000</v>
      </c>
      <c r="D88" s="365">
        <v>49400</v>
      </c>
      <c r="E88" s="527" t="s">
        <v>405</v>
      </c>
      <c r="F88" s="527" t="s">
        <v>406</v>
      </c>
      <c r="G88" s="519" t="s">
        <v>385</v>
      </c>
      <c r="H88" s="512" t="s">
        <v>384</v>
      </c>
      <c r="I88" s="513" t="s">
        <v>384</v>
      </c>
    </row>
    <row r="89" spans="2:9" x14ac:dyDescent="0.7">
      <c r="B89" s="388" t="s">
        <v>371</v>
      </c>
      <c r="C89" s="365">
        <v>10000</v>
      </c>
      <c r="D89" s="365">
        <v>24570</v>
      </c>
      <c r="E89" s="527" t="s">
        <v>405</v>
      </c>
      <c r="F89" s="527" t="s">
        <v>406</v>
      </c>
      <c r="G89" s="519" t="s">
        <v>385</v>
      </c>
      <c r="H89" s="512" t="s">
        <v>384</v>
      </c>
      <c r="I89" s="513" t="s">
        <v>384</v>
      </c>
    </row>
    <row r="90" spans="2:9" ht="49.2" x14ac:dyDescent="0.7">
      <c r="B90" s="535" t="s">
        <v>372</v>
      </c>
      <c r="C90" s="387">
        <v>50000</v>
      </c>
      <c r="D90" s="387">
        <v>49870</v>
      </c>
      <c r="E90" s="527" t="s">
        <v>408</v>
      </c>
      <c r="F90" s="527" t="s">
        <v>408</v>
      </c>
      <c r="G90" s="519" t="s">
        <v>385</v>
      </c>
      <c r="H90" s="512" t="s">
        <v>384</v>
      </c>
      <c r="I90" s="513" t="s">
        <v>384</v>
      </c>
    </row>
    <row r="91" spans="2:9" x14ac:dyDescent="0.7">
      <c r="B91" s="535" t="s">
        <v>251</v>
      </c>
      <c r="C91" s="387">
        <v>5000</v>
      </c>
      <c r="D91" s="387">
        <v>15000</v>
      </c>
      <c r="E91" s="527" t="s">
        <v>417</v>
      </c>
      <c r="F91" s="527" t="s">
        <v>417</v>
      </c>
      <c r="G91" s="519" t="s">
        <v>385</v>
      </c>
      <c r="H91" s="512" t="s">
        <v>384</v>
      </c>
      <c r="I91" s="513" t="s">
        <v>384</v>
      </c>
    </row>
    <row r="92" spans="2:9" ht="49.2" x14ac:dyDescent="0.7">
      <c r="B92" s="388" t="s">
        <v>373</v>
      </c>
      <c r="C92" s="365">
        <v>10000</v>
      </c>
      <c r="D92" s="365">
        <v>9745</v>
      </c>
      <c r="E92" s="527" t="s">
        <v>411</v>
      </c>
      <c r="F92" s="527" t="s">
        <v>411</v>
      </c>
      <c r="G92" s="519" t="s">
        <v>385</v>
      </c>
      <c r="H92" s="512" t="s">
        <v>384</v>
      </c>
      <c r="I92" s="513" t="s">
        <v>384</v>
      </c>
    </row>
    <row r="93" spans="2:9" ht="49.2" x14ac:dyDescent="0.7">
      <c r="B93" s="536" t="s">
        <v>374</v>
      </c>
      <c r="C93" s="387">
        <v>30000</v>
      </c>
      <c r="D93" s="365">
        <v>17450</v>
      </c>
      <c r="E93" s="527" t="s">
        <v>410</v>
      </c>
      <c r="F93" s="527" t="s">
        <v>410</v>
      </c>
      <c r="G93" s="519" t="s">
        <v>385</v>
      </c>
      <c r="H93" s="512" t="s">
        <v>384</v>
      </c>
      <c r="I93" s="513" t="s">
        <v>384</v>
      </c>
    </row>
    <row r="94" spans="2:9" ht="49.2" x14ac:dyDescent="0.7">
      <c r="B94" s="535" t="s">
        <v>375</v>
      </c>
      <c r="C94" s="387">
        <v>10000</v>
      </c>
      <c r="D94" s="365">
        <v>9795</v>
      </c>
      <c r="E94" s="527" t="s">
        <v>395</v>
      </c>
      <c r="F94" s="527" t="s">
        <v>394</v>
      </c>
      <c r="G94" s="519" t="s">
        <v>385</v>
      </c>
      <c r="H94" s="512" t="s">
        <v>384</v>
      </c>
      <c r="I94" s="513" t="s">
        <v>384</v>
      </c>
    </row>
    <row r="95" spans="2:9" x14ac:dyDescent="0.7">
      <c r="B95" s="389" t="s">
        <v>376</v>
      </c>
      <c r="C95" s="365">
        <v>10000</v>
      </c>
      <c r="D95" s="573" t="s">
        <v>325</v>
      </c>
      <c r="E95" s="365" t="s">
        <v>325</v>
      </c>
      <c r="F95" s="365" t="s">
        <v>325</v>
      </c>
      <c r="G95" s="365" t="s">
        <v>325</v>
      </c>
      <c r="H95" s="512" t="s">
        <v>384</v>
      </c>
      <c r="I95" s="513" t="s">
        <v>384</v>
      </c>
    </row>
    <row r="96" spans="2:9" ht="25.2" thickBot="1" x14ac:dyDescent="0.75">
      <c r="B96" s="537" t="s">
        <v>377</v>
      </c>
      <c r="C96" s="390">
        <v>10000</v>
      </c>
      <c r="D96" s="574" t="s">
        <v>325</v>
      </c>
      <c r="E96" s="362" t="s">
        <v>325</v>
      </c>
      <c r="F96" s="362" t="s">
        <v>325</v>
      </c>
      <c r="G96" s="362" t="s">
        <v>325</v>
      </c>
      <c r="H96" s="514" t="s">
        <v>384</v>
      </c>
      <c r="I96" s="515" t="s">
        <v>384</v>
      </c>
    </row>
  </sheetData>
  <mergeCells count="49">
    <mergeCell ref="I5:I6"/>
    <mergeCell ref="D5:D6"/>
    <mergeCell ref="C5:C6"/>
    <mergeCell ref="B5:B6"/>
    <mergeCell ref="B12:B13"/>
    <mergeCell ref="C12:C13"/>
    <mergeCell ref="D12:D13"/>
    <mergeCell ref="E12:F12"/>
    <mergeCell ref="G12:G13"/>
    <mergeCell ref="H12:H13"/>
    <mergeCell ref="E5:F5"/>
    <mergeCell ref="G5:G6"/>
    <mergeCell ref="H5:H6"/>
    <mergeCell ref="I12:I13"/>
    <mergeCell ref="E18:F18"/>
    <mergeCell ref="G18:G19"/>
    <mergeCell ref="H18:H19"/>
    <mergeCell ref="I18:I19"/>
    <mergeCell ref="B34:B35"/>
    <mergeCell ref="C34:C35"/>
    <mergeCell ref="D34:D35"/>
    <mergeCell ref="E34:F34"/>
    <mergeCell ref="G34:G35"/>
    <mergeCell ref="H34:H35"/>
    <mergeCell ref="B18:B19"/>
    <mergeCell ref="C18:C19"/>
    <mergeCell ref="D18:D19"/>
    <mergeCell ref="I34:I35"/>
    <mergeCell ref="B42:B43"/>
    <mergeCell ref="C42:C43"/>
    <mergeCell ref="D42:D43"/>
    <mergeCell ref="E42:F42"/>
    <mergeCell ref="G42:G43"/>
    <mergeCell ref="H42:H43"/>
    <mergeCell ref="I42:I43"/>
    <mergeCell ref="I57:I58"/>
    <mergeCell ref="B77:B78"/>
    <mergeCell ref="C77:C78"/>
    <mergeCell ref="D77:D78"/>
    <mergeCell ref="E77:F77"/>
    <mergeCell ref="G77:G78"/>
    <mergeCell ref="H77:H78"/>
    <mergeCell ref="I77:I78"/>
    <mergeCell ref="B57:B58"/>
    <mergeCell ref="C57:C58"/>
    <mergeCell ref="D57:D58"/>
    <mergeCell ref="E57:F57"/>
    <mergeCell ref="G57:G58"/>
    <mergeCell ref="H57:H58"/>
  </mergeCells>
  <printOptions horizontalCentered="1"/>
  <pageMargins left="0.11811023622047245" right="0.11811023622047245" top="0.51181102362204722" bottom="0.11811023622047245" header="0.11811023622047245" footer="0.11811023622047245"/>
  <pageSetup paperSize="9" scale="68" orientation="portrait" r:id="rId1"/>
  <rowBreaks count="4" manualBreakCount="4">
    <brk id="16" max="16383" man="1"/>
    <brk id="31" max="16383" man="1"/>
    <brk id="54" max="16383" man="1"/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4</vt:i4>
      </vt:variant>
      <vt:variant>
        <vt:lpstr>ช่วงที่มีชื่อ</vt:lpstr>
      </vt:variant>
      <vt:variant>
        <vt:i4>4</vt:i4>
      </vt:variant>
    </vt:vector>
  </HeadingPairs>
  <TitlesOfParts>
    <vt:vector size="8" baseType="lpstr">
      <vt:lpstr>Sheet1</vt:lpstr>
      <vt:lpstr>โครงการที่ดำเนินการแล้ว</vt:lpstr>
      <vt:lpstr>โครงการที่ไม่ได้ดำเนินการ</vt:lpstr>
      <vt:lpstr>o9</vt:lpstr>
      <vt:lpstr>โครงการที่ดำเนินการแล้ว!Print_Area</vt:lpstr>
      <vt:lpstr>โครงการที่ไม่ได้ดำเนินการ!Print_Area</vt:lpstr>
      <vt:lpstr>'o9'!Print_Titles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kungpc</dc:creator>
  <cp:lastModifiedBy>kungpc</cp:lastModifiedBy>
  <cp:lastPrinted>2024-03-22T04:46:37Z</cp:lastPrinted>
  <dcterms:created xsi:type="dcterms:W3CDTF">2024-03-08T07:24:47Z</dcterms:created>
  <dcterms:modified xsi:type="dcterms:W3CDTF">2024-03-22T04:47:39Z</dcterms:modified>
</cp:coreProperties>
</file>